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75" windowWidth="20730" windowHeight="1108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'стр.1_2'!$A$1:$CA$52</definedName>
  </definedNames>
  <calcPr fullCalcOnLoad="1"/>
</workbook>
</file>

<file path=xl/sharedStrings.xml><?xml version="1.0" encoding="utf-8"?>
<sst xmlns="http://schemas.openxmlformats.org/spreadsheetml/2006/main" count="327" uniqueCount="170">
  <si>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</si>
  <si>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</si>
  <si>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</si>
  <si>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</si>
  <si>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</si>
  <si>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</si>
  <si>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</si>
  <si>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</si>
  <si>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</si>
  <si>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</si>
  <si>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</si>
  <si>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</si>
  <si>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</si>
  <si>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</si>
  <si>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</si>
  <si>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</si>
  <si>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</si>
  <si>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</si>
  <si>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</si>
  <si>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</si>
  <si>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</si>
  <si>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</si>
  <si>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</si>
  <si>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</si>
  <si>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</si>
  <si>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</si>
  <si>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</si>
  <si>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</si>
  <si>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</si>
  <si>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</si>
  <si>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</si>
  <si>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</si>
  <si>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</si>
  <si>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</si>
  <si>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</si>
  <si>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</si>
  <si>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</si>
  <si>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</si>
  <si>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</si>
  <si>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</si>
  <si>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</si>
  <si>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</si>
  <si>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</si>
  <si>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</si>
  <si>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</si>
  <si>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</si>
  <si>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</si>
  <si>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</si>
  <si>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</si>
  <si>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</si>
  <si>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</si>
  <si>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</si>
  <si>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</si>
  <si>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</si>
  <si>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</si>
  <si>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</si>
  <si>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</si>
  <si>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</si>
  <si>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</si>
  <si>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</si>
  <si>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</si>
  <si>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</si>
  <si>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</si>
  <si>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</si>
  <si>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</si>
  <si>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</si>
  <si>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</si>
  <si>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</si>
  <si>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</si>
  <si>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</si>
  <si>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</si>
  <si>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</si>
  <si>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</si>
  <si>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</si>
  <si>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</si>
  <si>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</si>
  <si>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</si>
  <si>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</si>
  <si>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</si>
  <si>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</si>
  <si>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</si>
  <si>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</si>
  <si>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</si>
  <si>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</si>
  <si>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</si>
  <si>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</si>
  <si>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</si>
  <si>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</si>
  <si>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</si>
  <si>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</si>
  <si>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</si>
  <si>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</si>
  <si>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</si>
  <si>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</si>
  <si>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</si>
  <si>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</si>
  <si>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</si>
  <si>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</si>
  <si>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</si>
  <si>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</si>
  <si>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</si>
  <si>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</si>
  <si>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</si>
  <si>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</si>
  <si>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2019</t>
  </si>
  <si>
    <t>Акционерное общество "Тульские городские электрические сети"</t>
  </si>
  <si>
    <t>активов к бухгалтерскому учету в 2019 году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</si>
  <si>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</si>
  <si>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</si>
  <si>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</si>
  <si>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</si>
  <si>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</si>
  <si>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</si>
  <si>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</si>
  <si>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</si>
  <si>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</si>
  <si>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</si>
  <si>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</si>
  <si>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G_14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</si>
  <si>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</si>
  <si>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</si>
  <si>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</si>
  <si>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</si>
  <si>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</si>
  <si>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</si>
  <si>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</si>
  <si>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</si>
  <si>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G_15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</si>
  <si>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</si>
  <si>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</si>
  <si>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G_24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</si>
  <si>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</si>
  <si>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</si>
  <si>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</si>
  <si>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РП 16</t>
  </si>
  <si>
    <t>G_16</t>
  </si>
  <si>
    <t>Установка приборов учета, класс напряжения 0,22 (0,4) кВ, всего, в том числе:</t>
  </si>
  <si>
    <t>G_17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</si>
  <si>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</si>
  <si>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G_08</t>
  </si>
  <si>
    <t>Приобретение машин и механизмов</t>
  </si>
  <si>
    <t>G_01</t>
  </si>
  <si>
    <t>-</t>
  </si>
  <si>
    <t>Замена  вводных ячеек РУ-0,4 кВ на ячейки ЩО-70-3А-22У3 с автоматическими выключателями ВА 55-43 1600А в ТП 554</t>
  </si>
  <si>
    <t>"Утверждаю"</t>
  </si>
  <si>
    <t>IV</t>
  </si>
  <si>
    <t>Распоряжением Правительства Тульской области №832-р от 18.11.2019 года</t>
  </si>
  <si>
    <t>Дата 14.02.2020 года</t>
  </si>
  <si>
    <t>1.1.</t>
  </si>
  <si>
    <t>Технологическое присоединение</t>
  </si>
  <si>
    <t>1.2.</t>
  </si>
  <si>
    <t>Реконструкция, модернизация, техническое перевооружение всего, в том числе:</t>
  </si>
  <si>
    <t>G_09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</si>
  <si>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</si>
  <si>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</si>
  <si>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G_10</t>
  </si>
  <si>
    <t>1.2.1.1.</t>
  </si>
  <si>
    <t>1.2.1.2.</t>
  </si>
  <si>
    <t>Строительство распределительной трансформаторной подстанции взамен РП 75 и ТП 717</t>
  </si>
  <si>
    <t>Строительство распределительной трансформаторной подстанции взамен ТП 725</t>
  </si>
  <si>
    <t>1.2.2.</t>
  </si>
  <si>
    <t>Реконструкция, модернизация, техническое перевооружение линий электропередачи, всего, в том числе:</t>
  </si>
  <si>
    <t>G_13</t>
  </si>
  <si>
    <t>1.2.2.1.</t>
  </si>
  <si>
    <t>1.2.2.2.</t>
  </si>
  <si>
    <t>1.2.3.</t>
  </si>
  <si>
    <t>Развитие и модернизация учета электрической энергии (мощности), всего, в том числе:</t>
  </si>
  <si>
    <t>1.2.3.1.</t>
  </si>
  <si>
    <t>1.6.</t>
  </si>
  <si>
    <t>Прочие инвестиционные проекты, всего, в том числе: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</si>
</sst>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6.5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176" fontId="8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/>
    </xf>
    <xf numFmtId="176" fontId="8" fillId="0" borderId="15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 horizontal="left"/>
    </xf>
    <xf numFmtId="178" fontId="5" fillId="0" borderId="10" xfId="0" applyNumberFormat="1" applyFont="1" applyFill="1" applyBorder="1" applyAlignment="1">
      <alignment horizontal="center" vertical="center" textRotation="90" wrapText="1"/>
    </xf>
    <xf numFmtId="178" fontId="5" fillId="0" borderId="10" xfId="0" applyNumberFormat="1" applyFont="1" applyFill="1" applyBorder="1" applyAlignment="1">
      <alignment horizontal="center" vertical="top"/>
    </xf>
    <xf numFmtId="178" fontId="8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8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textRotation="90" wrapText="1"/>
    </xf>
    <xf numFmtId="1" fontId="5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top"/>
    </xf>
    <xf numFmtId="1" fontId="8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2"/>
  <sheetViews>
    <sheetView tabSelected="1" view="pageBreakPreview" zoomScale="130" zoomScaleSheetLayoutView="130" zoomScalePageLayoutView="0" workbookViewId="0" topLeftCell="C11">
      <selection activeCell="G18" sqref="G18:K52"/>
    </sheetView>
  </sheetViews>
  <sheetFormatPr defaultColWidth="9.00390625" defaultRowHeight="12.75"/>
  <cols>
    <col min="1" max="1" width="7.25390625" style="1" customWidth="1"/>
    <col min="2" max="2" width="14.375" style="1" customWidth="1"/>
    <col min="3" max="4" width="9.75390625" style="1" customWidth="1"/>
    <col min="5" max="5" width="9.375" style="1" customWidth="1"/>
    <col min="6" max="6" width="7.75390625" style="1" customWidth="1"/>
    <col min="7" max="8" width="3.75390625" style="1" customWidth="1"/>
    <col min="9" max="9" width="4.25390625" style="114" customWidth="1"/>
    <col min="10" max="10" width="4.625" style="1" customWidth="1"/>
    <col min="11" max="11" width="4.375" style="124" customWidth="1"/>
    <col min="12" max="12" width="9.375" style="1" customWidth="1"/>
    <col min="13" max="13" width="5.00390625" style="38" customWidth="1"/>
    <col min="14" max="15" width="3.75390625" style="38" customWidth="1"/>
    <col min="16" max="16" width="4.125" style="38" customWidth="1"/>
    <col min="17" max="17" width="4.25390625" style="38" customWidth="1"/>
    <col min="18" max="18" width="3.75390625" style="38" customWidth="1"/>
    <col min="19" max="19" width="9.375" style="38" customWidth="1"/>
    <col min="20" max="20" width="5.625" style="38" customWidth="1"/>
    <col min="21" max="22" width="3.75390625" style="88" customWidth="1"/>
    <col min="23" max="23" width="3.75390625" style="105" customWidth="1"/>
    <col min="24" max="24" width="3.75390625" style="88" customWidth="1"/>
    <col min="25" max="25" width="3.75390625" style="96" customWidth="1"/>
    <col min="26" max="26" width="9.375" style="38" customWidth="1"/>
    <col min="27" max="27" width="5.25390625" style="38" customWidth="1"/>
    <col min="28" max="29" width="3.75390625" style="38" customWidth="1"/>
    <col min="30" max="30" width="3.75390625" style="105" customWidth="1"/>
    <col min="31" max="31" width="3.75390625" style="38" customWidth="1"/>
    <col min="32" max="32" width="3.75390625" style="96" customWidth="1"/>
    <col min="33" max="33" width="9.375" style="38" customWidth="1"/>
    <col min="34" max="34" width="5.25390625" style="38" customWidth="1"/>
    <col min="35" max="36" width="3.75390625" style="38" customWidth="1"/>
    <col min="37" max="37" width="4.25390625" style="38" customWidth="1"/>
    <col min="38" max="38" width="3.75390625" style="38" customWidth="1"/>
    <col min="39" max="39" width="3.75390625" style="96" customWidth="1"/>
    <col min="40" max="40" width="9.75390625" style="38" customWidth="1"/>
    <col min="41" max="41" width="5.375" style="38" customWidth="1"/>
    <col min="42" max="43" width="3.875" style="38" customWidth="1"/>
    <col min="44" max="44" width="4.25390625" style="38" customWidth="1"/>
    <col min="45" max="45" width="3.875" style="38" customWidth="1"/>
    <col min="46" max="46" width="3.875" style="96" customWidth="1"/>
    <col min="47" max="47" width="9.75390625" style="38" customWidth="1"/>
    <col min="48" max="48" width="5.75390625" style="38" customWidth="1"/>
    <col min="49" max="53" width="3.875" style="38" customWidth="1"/>
    <col min="54" max="54" width="9.75390625" style="38" customWidth="1"/>
    <col min="55" max="55" width="4.625" style="38" customWidth="1"/>
    <col min="56" max="57" width="3.875" style="38" customWidth="1"/>
    <col min="58" max="58" width="3.875" style="105" customWidth="1"/>
    <col min="59" max="60" width="3.875" style="38" customWidth="1"/>
    <col min="61" max="61" width="9.75390625" style="38" customWidth="1"/>
    <col min="62" max="62" width="5.125" style="38" customWidth="1"/>
    <col min="63" max="63" width="4.75390625" style="38" customWidth="1"/>
    <col min="64" max="64" width="3.875" style="38" customWidth="1"/>
    <col min="65" max="65" width="5.75390625" style="105" customWidth="1"/>
    <col min="66" max="66" width="4.625" style="38" customWidth="1"/>
    <col min="67" max="67" width="4.375" style="96" customWidth="1"/>
    <col min="68" max="68" width="9.75390625" style="38" customWidth="1"/>
    <col min="69" max="69" width="4.875" style="38" customWidth="1"/>
    <col min="70" max="71" width="3.875" style="38" customWidth="1"/>
    <col min="72" max="72" width="4.25390625" style="38" customWidth="1"/>
    <col min="73" max="73" width="3.875" style="38" customWidth="1"/>
    <col min="74" max="74" width="3.875" style="96" customWidth="1"/>
    <col min="75" max="75" width="7.75390625" style="1" customWidth="1"/>
    <col min="76" max="76" width="4.75390625" style="1" customWidth="1"/>
    <col min="77" max="77" width="7.75390625" style="1" customWidth="1"/>
    <col min="78" max="78" width="4.75390625" style="1" customWidth="1"/>
    <col min="79" max="79" width="10.375" style="1" customWidth="1"/>
    <col min="80" max="16384" width="9.125" style="1" customWidth="1"/>
  </cols>
  <sheetData>
    <row r="1" spans="9:79" s="2" customFormat="1" ht="10.5">
      <c r="I1" s="112"/>
      <c r="K1" s="122"/>
      <c r="M1" s="36"/>
      <c r="N1" s="36"/>
      <c r="O1" s="36"/>
      <c r="P1" s="36"/>
      <c r="Q1" s="36"/>
      <c r="R1" s="36"/>
      <c r="S1" s="36"/>
      <c r="T1" s="36"/>
      <c r="U1" s="86"/>
      <c r="V1" s="86"/>
      <c r="W1" s="103"/>
      <c r="X1" s="86"/>
      <c r="Y1" s="94"/>
      <c r="Z1" s="36"/>
      <c r="AA1" s="36"/>
      <c r="AB1" s="36"/>
      <c r="AC1" s="36"/>
      <c r="AD1" s="103"/>
      <c r="AE1" s="36"/>
      <c r="AF1" s="94"/>
      <c r="AG1" s="36"/>
      <c r="AH1" s="36"/>
      <c r="AI1" s="36"/>
      <c r="AJ1" s="36"/>
      <c r="AK1" s="36"/>
      <c r="AL1" s="36"/>
      <c r="AM1" s="94"/>
      <c r="AN1" s="36"/>
      <c r="AO1" s="36"/>
      <c r="AP1" s="36"/>
      <c r="AQ1" s="36"/>
      <c r="AR1" s="36"/>
      <c r="AS1" s="36"/>
      <c r="AT1" s="94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103"/>
      <c r="BG1" s="36"/>
      <c r="BH1" s="36"/>
      <c r="BI1" s="36"/>
      <c r="BJ1" s="36"/>
      <c r="BK1" s="36"/>
      <c r="BL1" s="36"/>
      <c r="BM1" s="103"/>
      <c r="BN1" s="36"/>
      <c r="BO1" s="94"/>
      <c r="BP1" s="36"/>
      <c r="BQ1" s="36"/>
      <c r="BR1" s="36"/>
      <c r="BS1" s="36"/>
      <c r="BT1" s="36"/>
      <c r="BU1" s="36"/>
      <c r="BV1" s="94"/>
      <c r="CA1" s="3" t="s">
        <v>17</v>
      </c>
    </row>
    <row r="2" spans="9:79" s="2" customFormat="1" ht="19.5" customHeight="1">
      <c r="I2" s="112"/>
      <c r="K2" s="122"/>
      <c r="M2" s="36"/>
      <c r="N2" s="36"/>
      <c r="O2" s="36"/>
      <c r="P2" s="36"/>
      <c r="Q2" s="36"/>
      <c r="R2" s="36"/>
      <c r="S2" s="36"/>
      <c r="T2" s="36"/>
      <c r="U2" s="86"/>
      <c r="V2" s="86"/>
      <c r="W2" s="103"/>
      <c r="X2" s="86"/>
      <c r="Y2" s="94"/>
      <c r="Z2" s="36"/>
      <c r="AA2" s="36"/>
      <c r="AB2" s="36"/>
      <c r="AC2" s="36"/>
      <c r="AD2" s="103"/>
      <c r="AE2" s="36"/>
      <c r="AF2" s="94"/>
      <c r="AG2" s="36"/>
      <c r="AH2" s="36"/>
      <c r="AI2" s="36"/>
      <c r="AJ2" s="36"/>
      <c r="AK2" s="36"/>
      <c r="AL2" s="36"/>
      <c r="AM2" s="94"/>
      <c r="AN2" s="36"/>
      <c r="AO2" s="36"/>
      <c r="AP2" s="36"/>
      <c r="AQ2" s="36"/>
      <c r="AR2" s="36"/>
      <c r="AS2" s="36"/>
      <c r="AT2" s="94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103"/>
      <c r="BG2" s="36"/>
      <c r="BH2" s="36"/>
      <c r="BI2" s="36"/>
      <c r="BJ2" s="36"/>
      <c r="BK2" s="36"/>
      <c r="BL2" s="36"/>
      <c r="BM2" s="103"/>
      <c r="BN2" s="36"/>
      <c r="BO2" s="94"/>
      <c r="BP2" s="36"/>
      <c r="BQ2" s="36"/>
      <c r="BR2" s="36"/>
      <c r="BS2" s="36"/>
      <c r="BT2" s="36"/>
      <c r="BU2" s="36"/>
      <c r="BV2" s="94"/>
      <c r="BX2" s="5"/>
      <c r="BY2" s="58" t="s">
        <v>2</v>
      </c>
      <c r="BZ2" s="58"/>
      <c r="CA2" s="58"/>
    </row>
    <row r="3" spans="1:74" s="10" customFormat="1" ht="9.75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37"/>
      <c r="AO3" s="37"/>
      <c r="AP3" s="37"/>
      <c r="AQ3" s="37"/>
      <c r="AR3" s="37"/>
      <c r="AS3" s="37"/>
      <c r="AT3" s="95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104"/>
      <c r="BG3" s="37"/>
      <c r="BH3" s="37"/>
      <c r="BI3" s="37"/>
      <c r="BJ3" s="37"/>
      <c r="BK3" s="37"/>
      <c r="BL3" s="37"/>
      <c r="BM3" s="104"/>
      <c r="BN3" s="37"/>
      <c r="BO3" s="95"/>
      <c r="BP3" s="37"/>
      <c r="BQ3" s="37"/>
      <c r="BR3" s="37"/>
      <c r="BS3" s="37"/>
      <c r="BT3" s="37"/>
      <c r="BU3" s="37"/>
      <c r="BV3" s="95"/>
    </row>
    <row r="4" spans="9:74" s="10" customFormat="1" ht="9.75">
      <c r="I4" s="113"/>
      <c r="K4" s="123"/>
      <c r="M4" s="37"/>
      <c r="N4" s="50" t="s">
        <v>66</v>
      </c>
      <c r="O4" s="82" t="s">
        <v>145</v>
      </c>
      <c r="P4" s="82"/>
      <c r="Q4" s="85" t="s">
        <v>67</v>
      </c>
      <c r="R4" s="85"/>
      <c r="S4" s="51" t="s">
        <v>104</v>
      </c>
      <c r="T4" s="54" t="s">
        <v>68</v>
      </c>
      <c r="U4" s="87"/>
      <c r="V4" s="87"/>
      <c r="W4" s="104"/>
      <c r="X4" s="87"/>
      <c r="Y4" s="95"/>
      <c r="Z4" s="37"/>
      <c r="AA4" s="37"/>
      <c r="AB4" s="37"/>
      <c r="AC4" s="37"/>
      <c r="AD4" s="104"/>
      <c r="AE4" s="37"/>
      <c r="AF4" s="95"/>
      <c r="AG4" s="37"/>
      <c r="AH4" s="37"/>
      <c r="AI4" s="37"/>
      <c r="AJ4" s="37"/>
      <c r="AK4" s="37"/>
      <c r="AL4" s="37"/>
      <c r="AM4" s="95"/>
      <c r="AN4" s="37"/>
      <c r="AO4" s="37"/>
      <c r="AP4" s="37"/>
      <c r="AQ4" s="37"/>
      <c r="AR4" s="37"/>
      <c r="AS4" s="37"/>
      <c r="AT4" s="95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104"/>
      <c r="BG4" s="37"/>
      <c r="BH4" s="37"/>
      <c r="BI4" s="37"/>
      <c r="BJ4" s="37"/>
      <c r="BK4" s="37"/>
      <c r="BL4" s="37"/>
      <c r="BM4" s="104"/>
      <c r="BN4" s="37"/>
      <c r="BO4" s="95"/>
      <c r="BP4" s="37"/>
      <c r="BQ4" s="37"/>
      <c r="BR4" s="37"/>
      <c r="BS4" s="37"/>
      <c r="BT4" s="37"/>
      <c r="BU4" s="37"/>
      <c r="BV4" s="95"/>
    </row>
    <row r="5" spans="70:75" ht="12.75" customHeight="1">
      <c r="BR5" s="132" t="s">
        <v>144</v>
      </c>
      <c r="BS5" s="132"/>
      <c r="BT5" s="132"/>
      <c r="BU5" s="132"/>
      <c r="BV5" s="132"/>
      <c r="BW5" s="34"/>
    </row>
    <row r="6" spans="9:74" s="10" customFormat="1" ht="12.75" customHeight="1">
      <c r="I6" s="113"/>
      <c r="K6" s="123"/>
      <c r="M6" s="39" t="s">
        <v>3</v>
      </c>
      <c r="N6" s="80" t="s">
        <v>105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37"/>
      <c r="AB6" s="37"/>
      <c r="AC6" s="37"/>
      <c r="AD6" s="104"/>
      <c r="AE6" s="37"/>
      <c r="AF6" s="95"/>
      <c r="AG6" s="37"/>
      <c r="AH6" s="37"/>
      <c r="AI6" s="37"/>
      <c r="AJ6" s="37"/>
      <c r="AK6" s="37"/>
      <c r="AL6" s="37"/>
      <c r="AM6" s="95"/>
      <c r="AN6" s="37"/>
      <c r="AO6" s="37"/>
      <c r="AP6" s="37"/>
      <c r="AQ6" s="37"/>
      <c r="AR6" s="37"/>
      <c r="AS6" s="37"/>
      <c r="AT6" s="95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104"/>
      <c r="BG6" s="37"/>
      <c r="BH6" s="37"/>
      <c r="BI6" s="37"/>
      <c r="BJ6" s="37"/>
      <c r="BK6" s="37"/>
      <c r="BL6" s="37"/>
      <c r="BM6" s="104"/>
      <c r="BN6" s="37"/>
      <c r="BO6" s="95"/>
      <c r="BP6" s="37"/>
      <c r="BQ6" s="37"/>
      <c r="BR6" s="37"/>
      <c r="BS6" s="37"/>
      <c r="BT6" s="37"/>
      <c r="BU6" s="37"/>
      <c r="BV6" s="95"/>
    </row>
    <row r="7" spans="68:76" ht="9" customHeight="1">
      <c r="BP7" s="84"/>
      <c r="BQ7" s="84"/>
      <c r="BR7" s="84"/>
      <c r="BS7" s="84"/>
      <c r="BT7" s="84"/>
      <c r="BU7" s="84"/>
      <c r="BV7" s="84"/>
      <c r="BW7" s="84"/>
      <c r="BX7" s="84"/>
    </row>
    <row r="8" spans="9:74" s="10" customFormat="1" ht="14.25" customHeight="1">
      <c r="I8" s="113"/>
      <c r="K8" s="123"/>
      <c r="M8" s="37"/>
      <c r="N8" s="52"/>
      <c r="O8" s="52"/>
      <c r="P8" s="52"/>
      <c r="Q8" s="52"/>
      <c r="R8" s="53" t="s">
        <v>4</v>
      </c>
      <c r="S8" s="51" t="s">
        <v>104</v>
      </c>
      <c r="T8" s="37" t="s">
        <v>5</v>
      </c>
      <c r="U8" s="87"/>
      <c r="V8" s="87"/>
      <c r="W8" s="104"/>
      <c r="X8" s="87"/>
      <c r="Y8" s="95"/>
      <c r="Z8" s="39"/>
      <c r="AA8" s="37"/>
      <c r="AB8" s="37"/>
      <c r="AC8" s="37"/>
      <c r="AD8" s="104"/>
      <c r="AE8" s="37"/>
      <c r="AF8" s="95"/>
      <c r="AG8" s="37"/>
      <c r="AH8" s="37"/>
      <c r="AI8" s="37"/>
      <c r="AJ8" s="37"/>
      <c r="AK8" s="37"/>
      <c r="AL8" s="37"/>
      <c r="AM8" s="95"/>
      <c r="AN8" s="37"/>
      <c r="AO8" s="37"/>
      <c r="AP8" s="37"/>
      <c r="AQ8" s="37"/>
      <c r="AR8" s="37"/>
      <c r="AS8" s="37"/>
      <c r="AT8" s="95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104"/>
      <c r="BG8" s="37"/>
      <c r="BH8" s="37"/>
      <c r="BI8" s="37"/>
      <c r="BJ8" s="37"/>
      <c r="BK8" s="37"/>
      <c r="BL8" s="37"/>
      <c r="BM8" s="104"/>
      <c r="BN8" s="37"/>
      <c r="BO8" s="95"/>
      <c r="BP8" s="37"/>
      <c r="BQ8" s="37"/>
      <c r="BR8" s="37"/>
      <c r="BS8" s="37"/>
      <c r="BT8" s="37"/>
      <c r="BU8" s="37"/>
      <c r="BV8" s="95"/>
    </row>
    <row r="9" spans="68:75" ht="11.25" customHeight="1">
      <c r="BP9" s="57"/>
      <c r="BQ9" s="57"/>
      <c r="BR9" s="133" t="s">
        <v>147</v>
      </c>
      <c r="BS9" s="133"/>
      <c r="BT9" s="133"/>
      <c r="BU9" s="133"/>
      <c r="BV9" s="133"/>
      <c r="BW9" s="35"/>
    </row>
    <row r="10" spans="9:74" s="10" customFormat="1" ht="9.75">
      <c r="I10" s="113"/>
      <c r="K10" s="123"/>
      <c r="M10" s="37"/>
      <c r="N10" s="37"/>
      <c r="O10" s="37"/>
      <c r="P10" s="39" t="s">
        <v>6</v>
      </c>
      <c r="Q10" s="81" t="s">
        <v>146</v>
      </c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48"/>
      <c r="AD10" s="106"/>
      <c r="AE10" s="48"/>
      <c r="AF10" s="97"/>
      <c r="AG10" s="37"/>
      <c r="AH10" s="37"/>
      <c r="AI10" s="37"/>
      <c r="AJ10" s="37"/>
      <c r="AK10" s="37"/>
      <c r="AL10" s="37"/>
      <c r="AM10" s="95"/>
      <c r="AN10" s="37"/>
      <c r="AO10" s="37"/>
      <c r="AP10" s="37"/>
      <c r="AQ10" s="37"/>
      <c r="AR10" s="37"/>
      <c r="AS10" s="37"/>
      <c r="AT10" s="95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104"/>
      <c r="BG10" s="37"/>
      <c r="BH10" s="37"/>
      <c r="BI10" s="37"/>
      <c r="BJ10" s="37"/>
      <c r="BK10" s="37"/>
      <c r="BL10" s="37"/>
      <c r="BM10" s="104"/>
      <c r="BN10" s="37"/>
      <c r="BO10" s="95"/>
      <c r="BP10" s="37"/>
      <c r="BQ10" s="37"/>
      <c r="BR10" s="37"/>
      <c r="BS10" s="37"/>
      <c r="BT10" s="37"/>
      <c r="BU10" s="37"/>
      <c r="BV10" s="95"/>
    </row>
    <row r="11" spans="7:74" s="2" customFormat="1" ht="9" customHeight="1">
      <c r="G11" s="4"/>
      <c r="H11" s="4"/>
      <c r="I11" s="115"/>
      <c r="J11" s="4"/>
      <c r="K11" s="125"/>
      <c r="L11" s="4"/>
      <c r="M11" s="40"/>
      <c r="N11" s="40"/>
      <c r="O11" s="40"/>
      <c r="P11" s="40"/>
      <c r="Q11" s="40"/>
      <c r="R11" s="40"/>
      <c r="S11" s="40"/>
      <c r="T11" s="36"/>
      <c r="U11" s="86"/>
      <c r="V11" s="86"/>
      <c r="W11" s="103"/>
      <c r="X11" s="86"/>
      <c r="Y11" s="94"/>
      <c r="Z11" s="36"/>
      <c r="AA11" s="36"/>
      <c r="AB11" s="36"/>
      <c r="AC11" s="36"/>
      <c r="AD11" s="103"/>
      <c r="AE11" s="36"/>
      <c r="AF11" s="94"/>
      <c r="AG11" s="36"/>
      <c r="AH11" s="36"/>
      <c r="AI11" s="36"/>
      <c r="AJ11" s="36"/>
      <c r="AK11" s="36"/>
      <c r="AL11" s="36"/>
      <c r="AM11" s="94"/>
      <c r="AN11" s="36"/>
      <c r="AO11" s="36"/>
      <c r="AP11" s="36"/>
      <c r="AQ11" s="36"/>
      <c r="AR11" s="36"/>
      <c r="AS11" s="36"/>
      <c r="AT11" s="94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03"/>
      <c r="BG11" s="36"/>
      <c r="BH11" s="36"/>
      <c r="BI11" s="36"/>
      <c r="BJ11" s="36"/>
      <c r="BK11" s="36"/>
      <c r="BL11" s="36"/>
      <c r="BM11" s="103"/>
      <c r="BN11" s="36"/>
      <c r="BO11" s="94"/>
      <c r="BP11" s="36"/>
      <c r="BQ11" s="36"/>
      <c r="BR11" s="36"/>
      <c r="BS11" s="36"/>
      <c r="BT11" s="36"/>
      <c r="BU11" s="36"/>
      <c r="BV11" s="94"/>
    </row>
    <row r="12" spans="1:79" s="6" customFormat="1" ht="15" customHeight="1">
      <c r="A12" s="76" t="s">
        <v>15</v>
      </c>
      <c r="B12" s="76" t="s">
        <v>16</v>
      </c>
      <c r="C12" s="76" t="s">
        <v>7</v>
      </c>
      <c r="D12" s="76" t="s">
        <v>18</v>
      </c>
      <c r="E12" s="78" t="s">
        <v>19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34" t="s">
        <v>106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5"/>
      <c r="BW12" s="62" t="s">
        <v>70</v>
      </c>
      <c r="BX12" s="63"/>
      <c r="BY12" s="63"/>
      <c r="BZ12" s="64"/>
      <c r="CA12" s="76" t="s">
        <v>71</v>
      </c>
    </row>
    <row r="13" spans="1:79" s="6" customFormat="1" ht="15" customHeight="1">
      <c r="A13" s="77"/>
      <c r="B13" s="77"/>
      <c r="C13" s="77"/>
      <c r="D13" s="77"/>
      <c r="E13" s="59" t="s">
        <v>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71" t="s">
        <v>1</v>
      </c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3"/>
      <c r="BW13" s="65"/>
      <c r="BX13" s="66"/>
      <c r="BY13" s="66"/>
      <c r="BZ13" s="67"/>
      <c r="CA13" s="77"/>
    </row>
    <row r="14" spans="1:79" s="6" customFormat="1" ht="15" customHeight="1">
      <c r="A14" s="77"/>
      <c r="B14" s="77"/>
      <c r="C14" s="77"/>
      <c r="D14" s="77"/>
      <c r="E14" s="59" t="s">
        <v>20</v>
      </c>
      <c r="F14" s="60"/>
      <c r="G14" s="60"/>
      <c r="H14" s="60"/>
      <c r="I14" s="60"/>
      <c r="J14" s="60"/>
      <c r="K14" s="61"/>
      <c r="L14" s="59" t="s">
        <v>21</v>
      </c>
      <c r="M14" s="60"/>
      <c r="N14" s="60"/>
      <c r="O14" s="60"/>
      <c r="P14" s="60"/>
      <c r="Q14" s="60"/>
      <c r="R14" s="61"/>
      <c r="S14" s="59" t="s">
        <v>22</v>
      </c>
      <c r="T14" s="60"/>
      <c r="U14" s="60"/>
      <c r="V14" s="60"/>
      <c r="W14" s="60"/>
      <c r="X14" s="60"/>
      <c r="Y14" s="61"/>
      <c r="Z14" s="59" t="s">
        <v>23</v>
      </c>
      <c r="AA14" s="60"/>
      <c r="AB14" s="60"/>
      <c r="AC14" s="60"/>
      <c r="AD14" s="60"/>
      <c r="AE14" s="60"/>
      <c r="AF14" s="61"/>
      <c r="AG14" s="59" t="s">
        <v>24</v>
      </c>
      <c r="AH14" s="60"/>
      <c r="AI14" s="60"/>
      <c r="AJ14" s="60"/>
      <c r="AK14" s="60"/>
      <c r="AL14" s="60"/>
      <c r="AM14" s="61"/>
      <c r="AN14" s="71" t="s">
        <v>20</v>
      </c>
      <c r="AO14" s="72"/>
      <c r="AP14" s="72"/>
      <c r="AQ14" s="72"/>
      <c r="AR14" s="72"/>
      <c r="AS14" s="72"/>
      <c r="AT14" s="73"/>
      <c r="AU14" s="71" t="s">
        <v>21</v>
      </c>
      <c r="AV14" s="72"/>
      <c r="AW14" s="72"/>
      <c r="AX14" s="72"/>
      <c r="AY14" s="72"/>
      <c r="AZ14" s="72"/>
      <c r="BA14" s="73"/>
      <c r="BB14" s="71" t="s">
        <v>22</v>
      </c>
      <c r="BC14" s="72"/>
      <c r="BD14" s="72"/>
      <c r="BE14" s="72"/>
      <c r="BF14" s="72"/>
      <c r="BG14" s="72"/>
      <c r="BH14" s="73"/>
      <c r="BI14" s="71" t="s">
        <v>23</v>
      </c>
      <c r="BJ14" s="72"/>
      <c r="BK14" s="72"/>
      <c r="BL14" s="72"/>
      <c r="BM14" s="72"/>
      <c r="BN14" s="72"/>
      <c r="BO14" s="73"/>
      <c r="BP14" s="71" t="s">
        <v>24</v>
      </c>
      <c r="BQ14" s="72"/>
      <c r="BR14" s="72"/>
      <c r="BS14" s="72"/>
      <c r="BT14" s="72"/>
      <c r="BU14" s="72"/>
      <c r="BV14" s="73"/>
      <c r="BW14" s="68"/>
      <c r="BX14" s="69"/>
      <c r="BY14" s="69"/>
      <c r="BZ14" s="70"/>
      <c r="CA14" s="77"/>
    </row>
    <row r="15" spans="1:79" s="6" customFormat="1" ht="30" customHeight="1">
      <c r="A15" s="77"/>
      <c r="B15" s="77"/>
      <c r="C15" s="77"/>
      <c r="D15" s="77"/>
      <c r="E15" s="7" t="s">
        <v>25</v>
      </c>
      <c r="F15" s="59" t="s">
        <v>27</v>
      </c>
      <c r="G15" s="60"/>
      <c r="H15" s="60"/>
      <c r="I15" s="60"/>
      <c r="J15" s="60"/>
      <c r="K15" s="61"/>
      <c r="L15" s="7" t="s">
        <v>25</v>
      </c>
      <c r="M15" s="59" t="s">
        <v>27</v>
      </c>
      <c r="N15" s="60"/>
      <c r="O15" s="60"/>
      <c r="P15" s="60"/>
      <c r="Q15" s="60"/>
      <c r="R15" s="61"/>
      <c r="S15" s="49" t="s">
        <v>25</v>
      </c>
      <c r="T15" s="71" t="s">
        <v>27</v>
      </c>
      <c r="U15" s="72"/>
      <c r="V15" s="72"/>
      <c r="W15" s="72"/>
      <c r="X15" s="72"/>
      <c r="Y15" s="73"/>
      <c r="Z15" s="49" t="s">
        <v>25</v>
      </c>
      <c r="AA15" s="71" t="s">
        <v>27</v>
      </c>
      <c r="AB15" s="72"/>
      <c r="AC15" s="72"/>
      <c r="AD15" s="72"/>
      <c r="AE15" s="72"/>
      <c r="AF15" s="73"/>
      <c r="AG15" s="49" t="s">
        <v>25</v>
      </c>
      <c r="AH15" s="71" t="s">
        <v>27</v>
      </c>
      <c r="AI15" s="72"/>
      <c r="AJ15" s="72"/>
      <c r="AK15" s="72"/>
      <c r="AL15" s="72"/>
      <c r="AM15" s="73"/>
      <c r="AN15" s="49" t="s">
        <v>25</v>
      </c>
      <c r="AO15" s="71" t="s">
        <v>27</v>
      </c>
      <c r="AP15" s="72"/>
      <c r="AQ15" s="72"/>
      <c r="AR15" s="72"/>
      <c r="AS15" s="72"/>
      <c r="AT15" s="73"/>
      <c r="AU15" s="49" t="s">
        <v>25</v>
      </c>
      <c r="AV15" s="71" t="s">
        <v>27</v>
      </c>
      <c r="AW15" s="72"/>
      <c r="AX15" s="72"/>
      <c r="AY15" s="72"/>
      <c r="AZ15" s="72"/>
      <c r="BA15" s="73"/>
      <c r="BB15" s="49" t="s">
        <v>25</v>
      </c>
      <c r="BC15" s="71" t="s">
        <v>27</v>
      </c>
      <c r="BD15" s="72"/>
      <c r="BE15" s="72"/>
      <c r="BF15" s="72"/>
      <c r="BG15" s="72"/>
      <c r="BH15" s="73"/>
      <c r="BI15" s="49" t="s">
        <v>25</v>
      </c>
      <c r="BJ15" s="71" t="s">
        <v>27</v>
      </c>
      <c r="BK15" s="72"/>
      <c r="BL15" s="72"/>
      <c r="BM15" s="72"/>
      <c r="BN15" s="72"/>
      <c r="BO15" s="73"/>
      <c r="BP15" s="49" t="s">
        <v>25</v>
      </c>
      <c r="BQ15" s="71" t="s">
        <v>27</v>
      </c>
      <c r="BR15" s="72"/>
      <c r="BS15" s="72"/>
      <c r="BT15" s="72"/>
      <c r="BU15" s="72"/>
      <c r="BV15" s="73"/>
      <c r="BW15" s="59" t="s">
        <v>25</v>
      </c>
      <c r="BX15" s="61"/>
      <c r="BY15" s="60" t="s">
        <v>27</v>
      </c>
      <c r="BZ15" s="61"/>
      <c r="CA15" s="77"/>
    </row>
    <row r="16" spans="1:79" s="6" customFormat="1" ht="45" customHeight="1">
      <c r="A16" s="77"/>
      <c r="B16" s="77"/>
      <c r="C16" s="77"/>
      <c r="D16" s="77"/>
      <c r="E16" s="8" t="s">
        <v>26</v>
      </c>
      <c r="F16" s="8" t="s">
        <v>26</v>
      </c>
      <c r="G16" s="8" t="s">
        <v>28</v>
      </c>
      <c r="H16" s="8" t="s">
        <v>29</v>
      </c>
      <c r="I16" s="116" t="s">
        <v>30</v>
      </c>
      <c r="J16" s="8" t="s">
        <v>31</v>
      </c>
      <c r="K16" s="126" t="s">
        <v>32</v>
      </c>
      <c r="L16" s="8" t="s">
        <v>26</v>
      </c>
      <c r="M16" s="41" t="s">
        <v>26</v>
      </c>
      <c r="N16" s="41" t="s">
        <v>28</v>
      </c>
      <c r="O16" s="41" t="s">
        <v>29</v>
      </c>
      <c r="P16" s="41" t="s">
        <v>30</v>
      </c>
      <c r="Q16" s="41" t="s">
        <v>31</v>
      </c>
      <c r="R16" s="41" t="s">
        <v>32</v>
      </c>
      <c r="S16" s="41" t="s">
        <v>26</v>
      </c>
      <c r="T16" s="41" t="s">
        <v>26</v>
      </c>
      <c r="U16" s="89" t="s">
        <v>28</v>
      </c>
      <c r="V16" s="89" t="s">
        <v>29</v>
      </c>
      <c r="W16" s="107" t="s">
        <v>30</v>
      </c>
      <c r="X16" s="89" t="s">
        <v>31</v>
      </c>
      <c r="Y16" s="98" t="s">
        <v>32</v>
      </c>
      <c r="Z16" s="41" t="s">
        <v>26</v>
      </c>
      <c r="AA16" s="41" t="s">
        <v>26</v>
      </c>
      <c r="AB16" s="41" t="s">
        <v>28</v>
      </c>
      <c r="AC16" s="41" t="s">
        <v>29</v>
      </c>
      <c r="AD16" s="107" t="s">
        <v>30</v>
      </c>
      <c r="AE16" s="41" t="s">
        <v>31</v>
      </c>
      <c r="AF16" s="98" t="s">
        <v>32</v>
      </c>
      <c r="AG16" s="41" t="s">
        <v>26</v>
      </c>
      <c r="AH16" s="41" t="s">
        <v>26</v>
      </c>
      <c r="AI16" s="41" t="s">
        <v>28</v>
      </c>
      <c r="AJ16" s="41" t="s">
        <v>29</v>
      </c>
      <c r="AK16" s="41" t="s">
        <v>30</v>
      </c>
      <c r="AL16" s="41" t="s">
        <v>31</v>
      </c>
      <c r="AM16" s="98" t="s">
        <v>32</v>
      </c>
      <c r="AN16" s="41" t="s">
        <v>26</v>
      </c>
      <c r="AO16" s="41" t="s">
        <v>26</v>
      </c>
      <c r="AP16" s="41" t="s">
        <v>28</v>
      </c>
      <c r="AQ16" s="41" t="s">
        <v>29</v>
      </c>
      <c r="AR16" s="41" t="s">
        <v>30</v>
      </c>
      <c r="AS16" s="41" t="s">
        <v>31</v>
      </c>
      <c r="AT16" s="98" t="s">
        <v>32</v>
      </c>
      <c r="AU16" s="41" t="s">
        <v>26</v>
      </c>
      <c r="AV16" s="41" t="s">
        <v>26</v>
      </c>
      <c r="AW16" s="41" t="s">
        <v>28</v>
      </c>
      <c r="AX16" s="41" t="s">
        <v>29</v>
      </c>
      <c r="AY16" s="41" t="s">
        <v>30</v>
      </c>
      <c r="AZ16" s="41" t="s">
        <v>31</v>
      </c>
      <c r="BA16" s="41" t="s">
        <v>32</v>
      </c>
      <c r="BB16" s="41" t="s">
        <v>26</v>
      </c>
      <c r="BC16" s="41" t="s">
        <v>26</v>
      </c>
      <c r="BD16" s="41" t="s">
        <v>28</v>
      </c>
      <c r="BE16" s="41" t="s">
        <v>29</v>
      </c>
      <c r="BF16" s="107" t="s">
        <v>30</v>
      </c>
      <c r="BG16" s="41" t="s">
        <v>31</v>
      </c>
      <c r="BH16" s="41" t="s">
        <v>32</v>
      </c>
      <c r="BI16" s="41" t="s">
        <v>26</v>
      </c>
      <c r="BJ16" s="41" t="s">
        <v>26</v>
      </c>
      <c r="BK16" s="41" t="s">
        <v>28</v>
      </c>
      <c r="BL16" s="41" t="s">
        <v>29</v>
      </c>
      <c r="BM16" s="107" t="s">
        <v>30</v>
      </c>
      <c r="BN16" s="41" t="s">
        <v>31</v>
      </c>
      <c r="BO16" s="98" t="s">
        <v>32</v>
      </c>
      <c r="BP16" s="41" t="s">
        <v>26</v>
      </c>
      <c r="BQ16" s="41" t="s">
        <v>26</v>
      </c>
      <c r="BR16" s="41" t="s">
        <v>28</v>
      </c>
      <c r="BS16" s="41" t="s">
        <v>29</v>
      </c>
      <c r="BT16" s="41" t="s">
        <v>30</v>
      </c>
      <c r="BU16" s="41" t="s">
        <v>31</v>
      </c>
      <c r="BV16" s="98" t="s">
        <v>32</v>
      </c>
      <c r="BW16" s="7" t="s">
        <v>26</v>
      </c>
      <c r="BX16" s="7" t="s">
        <v>69</v>
      </c>
      <c r="BY16" s="7" t="s">
        <v>26</v>
      </c>
      <c r="BZ16" s="7" t="s">
        <v>69</v>
      </c>
      <c r="CA16" s="77"/>
    </row>
    <row r="17" spans="1:79" s="6" customFormat="1" ht="10.5">
      <c r="A17" s="9">
        <v>1</v>
      </c>
      <c r="B17" s="9">
        <v>2</v>
      </c>
      <c r="C17" s="9">
        <v>3</v>
      </c>
      <c r="D17" s="9">
        <v>4</v>
      </c>
      <c r="E17" s="9" t="s">
        <v>8</v>
      </c>
      <c r="F17" s="9" t="s">
        <v>9</v>
      </c>
      <c r="G17" s="9" t="s">
        <v>10</v>
      </c>
      <c r="H17" s="9" t="s">
        <v>11</v>
      </c>
      <c r="I17" s="117" t="s">
        <v>33</v>
      </c>
      <c r="J17" s="9" t="s">
        <v>34</v>
      </c>
      <c r="K17" s="127" t="s">
        <v>35</v>
      </c>
      <c r="L17" s="9" t="s">
        <v>36</v>
      </c>
      <c r="M17" s="42" t="s">
        <v>37</v>
      </c>
      <c r="N17" s="42" t="s">
        <v>38</v>
      </c>
      <c r="O17" s="42" t="s">
        <v>39</v>
      </c>
      <c r="P17" s="42" t="s">
        <v>40</v>
      </c>
      <c r="Q17" s="42" t="s">
        <v>41</v>
      </c>
      <c r="R17" s="42" t="s">
        <v>42</v>
      </c>
      <c r="S17" s="42" t="s">
        <v>43</v>
      </c>
      <c r="T17" s="42" t="s">
        <v>44</v>
      </c>
      <c r="U17" s="90" t="s">
        <v>45</v>
      </c>
      <c r="V17" s="90" t="s">
        <v>46</v>
      </c>
      <c r="W17" s="108" t="s">
        <v>47</v>
      </c>
      <c r="X17" s="90" t="s">
        <v>48</v>
      </c>
      <c r="Y17" s="99" t="s">
        <v>49</v>
      </c>
      <c r="Z17" s="42" t="s">
        <v>50</v>
      </c>
      <c r="AA17" s="42" t="s">
        <v>51</v>
      </c>
      <c r="AB17" s="42" t="s">
        <v>52</v>
      </c>
      <c r="AC17" s="42" t="s">
        <v>53</v>
      </c>
      <c r="AD17" s="108" t="s">
        <v>54</v>
      </c>
      <c r="AE17" s="42" t="s">
        <v>55</v>
      </c>
      <c r="AF17" s="99" t="s">
        <v>56</v>
      </c>
      <c r="AG17" s="42" t="s">
        <v>57</v>
      </c>
      <c r="AH17" s="42" t="s">
        <v>58</v>
      </c>
      <c r="AI17" s="42" t="s">
        <v>59</v>
      </c>
      <c r="AJ17" s="42" t="s">
        <v>60</v>
      </c>
      <c r="AK17" s="42" t="s">
        <v>61</v>
      </c>
      <c r="AL17" s="42" t="s">
        <v>62</v>
      </c>
      <c r="AM17" s="99" t="s">
        <v>63</v>
      </c>
      <c r="AN17" s="42" t="s">
        <v>12</v>
      </c>
      <c r="AO17" s="42" t="s">
        <v>13</v>
      </c>
      <c r="AP17" s="42" t="s">
        <v>14</v>
      </c>
      <c r="AQ17" s="42" t="s">
        <v>103</v>
      </c>
      <c r="AR17" s="42" t="s">
        <v>72</v>
      </c>
      <c r="AS17" s="42" t="s">
        <v>73</v>
      </c>
      <c r="AT17" s="99" t="s">
        <v>74</v>
      </c>
      <c r="AU17" s="42" t="s">
        <v>75</v>
      </c>
      <c r="AV17" s="42" t="s">
        <v>76</v>
      </c>
      <c r="AW17" s="42" t="s">
        <v>77</v>
      </c>
      <c r="AX17" s="42" t="s">
        <v>78</v>
      </c>
      <c r="AY17" s="42" t="s">
        <v>79</v>
      </c>
      <c r="AZ17" s="42" t="s">
        <v>80</v>
      </c>
      <c r="BA17" s="42" t="s">
        <v>81</v>
      </c>
      <c r="BB17" s="42" t="s">
        <v>82</v>
      </c>
      <c r="BC17" s="42" t="s">
        <v>83</v>
      </c>
      <c r="BD17" s="42" t="s">
        <v>84</v>
      </c>
      <c r="BE17" s="42" t="s">
        <v>85</v>
      </c>
      <c r="BF17" s="108" t="s">
        <v>86</v>
      </c>
      <c r="BG17" s="42" t="s">
        <v>87</v>
      </c>
      <c r="BH17" s="42" t="s">
        <v>88</v>
      </c>
      <c r="BI17" s="42" t="s">
        <v>89</v>
      </c>
      <c r="BJ17" s="42" t="s">
        <v>90</v>
      </c>
      <c r="BK17" s="42" t="s">
        <v>91</v>
      </c>
      <c r="BL17" s="42" t="s">
        <v>92</v>
      </c>
      <c r="BM17" s="108" t="s">
        <v>93</v>
      </c>
      <c r="BN17" s="42" t="s">
        <v>94</v>
      </c>
      <c r="BO17" s="99" t="s">
        <v>95</v>
      </c>
      <c r="BP17" s="42" t="s">
        <v>96</v>
      </c>
      <c r="BQ17" s="42" t="s">
        <v>97</v>
      </c>
      <c r="BR17" s="42" t="s">
        <v>98</v>
      </c>
      <c r="BS17" s="42" t="s">
        <v>99</v>
      </c>
      <c r="BT17" s="42" t="s">
        <v>100</v>
      </c>
      <c r="BU17" s="42" t="s">
        <v>101</v>
      </c>
      <c r="BV17" s="99" t="s">
        <v>102</v>
      </c>
      <c r="BW17" s="9">
        <v>7</v>
      </c>
      <c r="BX17" s="9">
        <v>8</v>
      </c>
      <c r="BY17" s="9">
        <v>9</v>
      </c>
      <c r="BZ17" s="9">
        <v>10</v>
      </c>
      <c r="CA17" s="9">
        <v>11</v>
      </c>
    </row>
    <row r="18" spans="1:79" s="28" customFormat="1" ht="21">
      <c r="A18" s="13" t="s">
        <v>148</v>
      </c>
      <c r="B18" s="14" t="s">
        <v>149</v>
      </c>
      <c r="C18" s="15" t="s">
        <v>139</v>
      </c>
      <c r="D18" s="15"/>
      <c r="E18" s="25">
        <v>0</v>
      </c>
      <c r="F18" s="11">
        <f>M18+T18+AA18+AH18</f>
        <v>84.48</v>
      </c>
      <c r="G18" s="11">
        <v>0</v>
      </c>
      <c r="H18" s="11">
        <v>0</v>
      </c>
      <c r="I18" s="118">
        <v>56.11399999999999</v>
      </c>
      <c r="J18" s="11">
        <v>12.940000000000001</v>
      </c>
      <c r="K18" s="128">
        <v>0</v>
      </c>
      <c r="L18" s="11">
        <f>S18+Z18+AG18+AN18</f>
        <v>0</v>
      </c>
      <c r="M18" s="43">
        <v>38.983</v>
      </c>
      <c r="N18" s="43">
        <v>0</v>
      </c>
      <c r="O18" s="43">
        <v>0</v>
      </c>
      <c r="P18" s="43">
        <v>8.139</v>
      </c>
      <c r="Q18" s="43">
        <v>3.008</v>
      </c>
      <c r="R18" s="43">
        <v>0</v>
      </c>
      <c r="S18" s="43">
        <v>0</v>
      </c>
      <c r="T18" s="43">
        <v>14.446</v>
      </c>
      <c r="U18" s="91">
        <v>0</v>
      </c>
      <c r="V18" s="91">
        <v>0</v>
      </c>
      <c r="W18" s="109">
        <v>9.155</v>
      </c>
      <c r="X18" s="91">
        <v>1.144</v>
      </c>
      <c r="Y18" s="100">
        <v>0</v>
      </c>
      <c r="Z18" s="43">
        <v>0</v>
      </c>
      <c r="AA18" s="43">
        <v>8.803</v>
      </c>
      <c r="AB18" s="43">
        <v>0</v>
      </c>
      <c r="AC18" s="43">
        <v>0</v>
      </c>
      <c r="AD18" s="109">
        <v>19.66</v>
      </c>
      <c r="AE18" s="43">
        <v>4.724</v>
      </c>
      <c r="AF18" s="100">
        <v>0</v>
      </c>
      <c r="AG18" s="43">
        <v>0</v>
      </c>
      <c r="AH18" s="43">
        <v>22.248</v>
      </c>
      <c r="AI18" s="43">
        <v>0</v>
      </c>
      <c r="AJ18" s="43">
        <v>0</v>
      </c>
      <c r="AK18" s="43">
        <v>19.16</v>
      </c>
      <c r="AL18" s="43">
        <v>4.064</v>
      </c>
      <c r="AM18" s="100">
        <v>0</v>
      </c>
      <c r="AN18" s="31">
        <v>0</v>
      </c>
      <c r="AO18" s="31">
        <f>AV18+BC18+BJ18+BQ18</f>
        <v>93.994309</v>
      </c>
      <c r="AP18" s="31">
        <f aca="true" t="shared" si="0" ref="AP18:AT33">AW18+BD18+BK18+BR18</f>
        <v>0</v>
      </c>
      <c r="AQ18" s="31">
        <f t="shared" si="0"/>
        <v>0</v>
      </c>
      <c r="AR18" s="31">
        <f t="shared" si="0"/>
        <v>32.608000000000004</v>
      </c>
      <c r="AS18" s="31">
        <f t="shared" si="0"/>
        <v>5.284000000000001</v>
      </c>
      <c r="AT18" s="130">
        <f t="shared" si="0"/>
        <v>0</v>
      </c>
      <c r="AU18" s="31">
        <v>0</v>
      </c>
      <c r="AV18" s="31">
        <v>38.983628</v>
      </c>
      <c r="AW18" s="32">
        <v>0</v>
      </c>
      <c r="AX18" s="32">
        <v>0</v>
      </c>
      <c r="AY18" s="32">
        <v>8.139</v>
      </c>
      <c r="AZ18" s="32">
        <v>3.008</v>
      </c>
      <c r="BA18" s="32">
        <v>0</v>
      </c>
      <c r="BB18" s="31">
        <v>0</v>
      </c>
      <c r="BC18" s="31">
        <v>14.445425</v>
      </c>
      <c r="BD18" s="32">
        <v>0</v>
      </c>
      <c r="BE18" s="32">
        <v>0</v>
      </c>
      <c r="BF18" s="118">
        <v>7.378</v>
      </c>
      <c r="BG18" s="32">
        <v>1.328</v>
      </c>
      <c r="BH18" s="32">
        <v>0</v>
      </c>
      <c r="BI18" s="31">
        <v>0</v>
      </c>
      <c r="BJ18" s="31">
        <v>8.803032</v>
      </c>
      <c r="BK18" s="32">
        <v>0</v>
      </c>
      <c r="BL18" s="32">
        <v>0</v>
      </c>
      <c r="BM18" s="118">
        <v>2.957</v>
      </c>
      <c r="BN18" s="32">
        <v>0.448</v>
      </c>
      <c r="BO18" s="128">
        <v>0</v>
      </c>
      <c r="BP18" s="31">
        <v>0</v>
      </c>
      <c r="BQ18" s="31">
        <v>31.762224</v>
      </c>
      <c r="BR18" s="32">
        <v>0</v>
      </c>
      <c r="BS18" s="32">
        <v>0</v>
      </c>
      <c r="BT18" s="32">
        <v>14.134</v>
      </c>
      <c r="BU18" s="32">
        <v>0.5</v>
      </c>
      <c r="BV18" s="128">
        <v>0</v>
      </c>
      <c r="BW18" s="25">
        <f>BW19+BW41+BW47</f>
        <v>0</v>
      </c>
      <c r="BX18" s="15" t="s">
        <v>142</v>
      </c>
      <c r="BY18" s="25">
        <f>AH18-BQ18</f>
        <v>-9.514223999999999</v>
      </c>
      <c r="BZ18" s="15">
        <f>BQ18*100/AH18</f>
        <v>142.76440129449838</v>
      </c>
      <c r="CA18" s="15"/>
    </row>
    <row r="19" spans="1:79" s="28" customFormat="1" ht="52.5">
      <c r="A19" s="13" t="s">
        <v>150</v>
      </c>
      <c r="B19" s="14" t="s">
        <v>151</v>
      </c>
      <c r="C19" s="15" t="s">
        <v>152</v>
      </c>
      <c r="D19" s="15"/>
      <c r="E19" s="25">
        <v>0</v>
      </c>
      <c r="F19" s="11">
        <f aca="true" t="shared" si="1" ref="F19:F51">M19+T19+AA19+AH19</f>
        <v>196.7125</v>
      </c>
      <c r="G19" s="11">
        <v>2.5</v>
      </c>
      <c r="H19" s="11">
        <v>0</v>
      </c>
      <c r="I19" s="118">
        <v>9.09</v>
      </c>
      <c r="J19" s="11">
        <v>0</v>
      </c>
      <c r="K19" s="128">
        <v>3090</v>
      </c>
      <c r="L19" s="11">
        <v>0</v>
      </c>
      <c r="M19" s="43">
        <f>M20+M31+M43</f>
        <v>69.328</v>
      </c>
      <c r="N19" s="43">
        <f aca="true" t="shared" si="2" ref="N19:AN19">N20+N31+N43</f>
        <v>0</v>
      </c>
      <c r="O19" s="43">
        <f t="shared" si="2"/>
        <v>0</v>
      </c>
      <c r="P19" s="43">
        <f t="shared" si="2"/>
        <v>0</v>
      </c>
      <c r="Q19" s="43">
        <f t="shared" si="2"/>
        <v>0</v>
      </c>
      <c r="R19" s="43">
        <f t="shared" si="2"/>
        <v>0</v>
      </c>
      <c r="S19" s="43">
        <f>S20+S31+S43</f>
        <v>0</v>
      </c>
      <c r="T19" s="43">
        <f t="shared" si="2"/>
        <v>15.466</v>
      </c>
      <c r="U19" s="91">
        <f t="shared" si="2"/>
        <v>2.5</v>
      </c>
      <c r="V19" s="91">
        <f t="shared" si="2"/>
        <v>0</v>
      </c>
      <c r="W19" s="109">
        <f>W20+W31+W43</f>
        <v>0.18</v>
      </c>
      <c r="X19" s="91">
        <f t="shared" si="2"/>
        <v>0</v>
      </c>
      <c r="Y19" s="100">
        <f t="shared" si="2"/>
        <v>3050</v>
      </c>
      <c r="Z19" s="43">
        <f t="shared" si="2"/>
        <v>0</v>
      </c>
      <c r="AA19" s="43">
        <f t="shared" si="2"/>
        <v>91.943</v>
      </c>
      <c r="AB19" s="43">
        <f t="shared" si="2"/>
        <v>0</v>
      </c>
      <c r="AC19" s="43">
        <f t="shared" si="2"/>
        <v>0</v>
      </c>
      <c r="AD19" s="109">
        <f t="shared" si="2"/>
        <v>8.91</v>
      </c>
      <c r="AE19" s="43">
        <f t="shared" si="2"/>
        <v>0</v>
      </c>
      <c r="AF19" s="100">
        <f t="shared" si="2"/>
        <v>30</v>
      </c>
      <c r="AG19" s="43">
        <f t="shared" si="2"/>
        <v>20</v>
      </c>
      <c r="AH19" s="43">
        <f t="shared" si="2"/>
        <v>19.9755</v>
      </c>
      <c r="AI19" s="43">
        <f t="shared" si="2"/>
        <v>0</v>
      </c>
      <c r="AJ19" s="43">
        <f t="shared" si="2"/>
        <v>0</v>
      </c>
      <c r="AK19" s="43">
        <f t="shared" si="2"/>
        <v>0</v>
      </c>
      <c r="AL19" s="43">
        <f t="shared" si="2"/>
        <v>0</v>
      </c>
      <c r="AM19" s="100">
        <f t="shared" si="2"/>
        <v>10</v>
      </c>
      <c r="AN19" s="43">
        <f t="shared" si="2"/>
        <v>0</v>
      </c>
      <c r="AO19" s="31">
        <f aca="true" t="shared" si="3" ref="AO19:AO51">AV19+BC19+BJ19+BQ19</f>
        <v>194.97311499999995</v>
      </c>
      <c r="AP19" s="31">
        <f t="shared" si="0"/>
        <v>3.8</v>
      </c>
      <c r="AQ19" s="31">
        <f t="shared" si="0"/>
        <v>0</v>
      </c>
      <c r="AR19" s="31">
        <f t="shared" si="0"/>
        <v>9.3</v>
      </c>
      <c r="AS19" s="31">
        <f t="shared" si="0"/>
        <v>0</v>
      </c>
      <c r="AT19" s="130">
        <f t="shared" si="0"/>
        <v>3064</v>
      </c>
      <c r="AU19" s="31">
        <v>0</v>
      </c>
      <c r="AV19" s="11">
        <f>AV20+AV31+AV43</f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1">
        <v>0</v>
      </c>
      <c r="BC19" s="11">
        <f>BC20+BC31+BC43</f>
        <v>2.02628</v>
      </c>
      <c r="BD19" s="31">
        <v>2.5</v>
      </c>
      <c r="BE19" s="31">
        <v>0</v>
      </c>
      <c r="BF19" s="120">
        <v>0.16</v>
      </c>
      <c r="BG19" s="31">
        <v>0</v>
      </c>
      <c r="BH19" s="31">
        <v>0</v>
      </c>
      <c r="BI19" s="31">
        <f>BI20+BI31+BI43</f>
        <v>0</v>
      </c>
      <c r="BJ19" s="11">
        <f>BJ20+BJ31+BJ43</f>
        <v>176.97285799999997</v>
      </c>
      <c r="BK19" s="31">
        <v>0.8</v>
      </c>
      <c r="BL19" s="31">
        <v>0</v>
      </c>
      <c r="BM19" s="31">
        <v>8.93</v>
      </c>
      <c r="BN19" s="31">
        <v>0</v>
      </c>
      <c r="BO19" s="130">
        <v>3064</v>
      </c>
      <c r="BP19" s="31">
        <f>BP20+BP31+BP43</f>
        <v>0</v>
      </c>
      <c r="BQ19" s="11">
        <f>BQ20+BQ31+BQ43</f>
        <v>15.973977</v>
      </c>
      <c r="BR19" s="31">
        <v>0.5</v>
      </c>
      <c r="BS19" s="31">
        <v>0</v>
      </c>
      <c r="BT19" s="31">
        <v>0.21</v>
      </c>
      <c r="BU19" s="31">
        <v>0</v>
      </c>
      <c r="BV19" s="130">
        <v>0</v>
      </c>
      <c r="BW19" s="25">
        <f>BW20+BW24+BW30+BW38</f>
        <v>0</v>
      </c>
      <c r="BX19" s="15" t="s">
        <v>142</v>
      </c>
      <c r="BY19" s="25">
        <f aca="true" t="shared" si="4" ref="BY19:BY52">AH19-BQ19</f>
        <v>4.001523000000001</v>
      </c>
      <c r="BZ19" s="15">
        <f aca="true" t="shared" si="5" ref="BZ19:BZ52">BQ19*100/AH19</f>
        <v>79.96784561087331</v>
      </c>
      <c r="CA19" s="15"/>
    </row>
    <row r="20" spans="1:79" s="28" customFormat="1" ht="94.5">
      <c r="A20" s="13" t="s">
        <v>153</v>
      </c>
      <c r="B20" s="16" t="s">
        <v>154</v>
      </c>
      <c r="C20" s="15" t="s">
        <v>155</v>
      </c>
      <c r="D20" s="15"/>
      <c r="E20" s="25">
        <v>0</v>
      </c>
      <c r="F20" s="11">
        <f t="shared" si="1"/>
        <v>41.1841</v>
      </c>
      <c r="G20" s="11">
        <v>2.5</v>
      </c>
      <c r="H20" s="11">
        <v>0</v>
      </c>
      <c r="I20" s="118">
        <v>0</v>
      </c>
      <c r="J20" s="11">
        <v>0</v>
      </c>
      <c r="K20" s="128">
        <v>40</v>
      </c>
      <c r="L20" s="11">
        <f>S20+Z20+AG20+AN20</f>
        <v>0</v>
      </c>
      <c r="M20" s="43">
        <f>M21+M23</f>
        <v>0</v>
      </c>
      <c r="N20" s="43">
        <f aca="true" t="shared" si="6" ref="N20:AN20">N21+N23</f>
        <v>0</v>
      </c>
      <c r="O20" s="43">
        <f t="shared" si="6"/>
        <v>0</v>
      </c>
      <c r="P20" s="43">
        <f t="shared" si="6"/>
        <v>0</v>
      </c>
      <c r="Q20" s="43">
        <f t="shared" si="6"/>
        <v>0</v>
      </c>
      <c r="R20" s="43">
        <f t="shared" si="6"/>
        <v>0</v>
      </c>
      <c r="S20" s="43">
        <f t="shared" si="6"/>
        <v>0</v>
      </c>
      <c r="T20" s="43">
        <f t="shared" si="6"/>
        <v>1.562</v>
      </c>
      <c r="U20" s="91">
        <f t="shared" si="6"/>
        <v>2.5</v>
      </c>
      <c r="V20" s="91">
        <f t="shared" si="6"/>
        <v>0</v>
      </c>
      <c r="W20" s="109">
        <f t="shared" si="6"/>
        <v>0</v>
      </c>
      <c r="X20" s="91">
        <f t="shared" si="6"/>
        <v>0</v>
      </c>
      <c r="Y20" s="100">
        <f t="shared" si="6"/>
        <v>0</v>
      </c>
      <c r="Z20" s="43">
        <f t="shared" si="6"/>
        <v>0</v>
      </c>
      <c r="AA20" s="43">
        <f t="shared" si="6"/>
        <v>19.6466</v>
      </c>
      <c r="AB20" s="43">
        <f t="shared" si="6"/>
        <v>0</v>
      </c>
      <c r="AC20" s="43">
        <f t="shared" si="6"/>
        <v>0</v>
      </c>
      <c r="AD20" s="109">
        <f t="shared" si="6"/>
        <v>0</v>
      </c>
      <c r="AE20" s="43">
        <f t="shared" si="6"/>
        <v>0</v>
      </c>
      <c r="AF20" s="100">
        <f t="shared" si="6"/>
        <v>30</v>
      </c>
      <c r="AG20" s="43">
        <f t="shared" si="6"/>
        <v>0</v>
      </c>
      <c r="AH20" s="43">
        <f t="shared" si="6"/>
        <v>19.9755</v>
      </c>
      <c r="AI20" s="43">
        <f t="shared" si="6"/>
        <v>0</v>
      </c>
      <c r="AJ20" s="43">
        <f t="shared" si="6"/>
        <v>0</v>
      </c>
      <c r="AK20" s="43">
        <f t="shared" si="6"/>
        <v>0</v>
      </c>
      <c r="AL20" s="43">
        <f t="shared" si="6"/>
        <v>0</v>
      </c>
      <c r="AM20" s="100">
        <f t="shared" si="6"/>
        <v>10</v>
      </c>
      <c r="AN20" s="43">
        <f t="shared" si="6"/>
        <v>0</v>
      </c>
      <c r="AO20" s="31">
        <f t="shared" si="3"/>
        <v>40.053373</v>
      </c>
      <c r="AP20" s="31">
        <f t="shared" si="0"/>
        <v>3.8</v>
      </c>
      <c r="AQ20" s="31">
        <f t="shared" si="0"/>
        <v>0</v>
      </c>
      <c r="AR20" s="31">
        <f t="shared" si="0"/>
        <v>0.52</v>
      </c>
      <c r="AS20" s="31">
        <f t="shared" si="0"/>
        <v>0</v>
      </c>
      <c r="AT20" s="130">
        <f t="shared" si="0"/>
        <v>14</v>
      </c>
      <c r="AU20" s="31">
        <v>0</v>
      </c>
      <c r="AV20" s="11">
        <f>AV21+AV23</f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1">
        <v>0</v>
      </c>
      <c r="BC20" s="11">
        <f>BC21+BC23</f>
        <v>1.546486</v>
      </c>
      <c r="BD20" s="31">
        <v>2.5</v>
      </c>
      <c r="BE20" s="31">
        <v>0</v>
      </c>
      <c r="BF20" s="120">
        <v>0</v>
      </c>
      <c r="BG20" s="31">
        <v>0</v>
      </c>
      <c r="BH20" s="31">
        <v>0</v>
      </c>
      <c r="BI20" s="31">
        <f>BI21+BI23</f>
        <v>0</v>
      </c>
      <c r="BJ20" s="11">
        <f>BJ21+BJ23</f>
        <v>22.53291</v>
      </c>
      <c r="BK20" s="31">
        <v>0.8</v>
      </c>
      <c r="BL20" s="31">
        <v>0</v>
      </c>
      <c r="BM20" s="31">
        <v>0.31</v>
      </c>
      <c r="BN20" s="31">
        <v>0</v>
      </c>
      <c r="BO20" s="31">
        <v>14</v>
      </c>
      <c r="BP20" s="31">
        <f>BP21+BP23</f>
        <v>0</v>
      </c>
      <c r="BQ20" s="11">
        <f>BQ21+BQ23</f>
        <v>15.973977</v>
      </c>
      <c r="BR20" s="31">
        <v>0.5</v>
      </c>
      <c r="BS20" s="31">
        <v>0</v>
      </c>
      <c r="BT20" s="31">
        <v>0.21</v>
      </c>
      <c r="BU20" s="31">
        <v>0</v>
      </c>
      <c r="BV20" s="130">
        <v>0</v>
      </c>
      <c r="BW20" s="25">
        <f>SUM(BW21:BW23)</f>
        <v>0</v>
      </c>
      <c r="BX20" s="15" t="s">
        <v>142</v>
      </c>
      <c r="BY20" s="25">
        <f t="shared" si="4"/>
        <v>4.001523000000001</v>
      </c>
      <c r="BZ20" s="15">
        <f t="shared" si="5"/>
        <v>79.96784561087331</v>
      </c>
      <c r="CA20" s="15"/>
    </row>
    <row r="21" spans="1:79" s="28" customFormat="1" ht="29.25" customHeight="1">
      <c r="A21" s="13" t="s">
        <v>156</v>
      </c>
      <c r="B21" s="16" t="s">
        <v>107</v>
      </c>
      <c r="C21" s="15" t="s">
        <v>108</v>
      </c>
      <c r="D21" s="15"/>
      <c r="E21" s="25">
        <v>0</v>
      </c>
      <c r="F21" s="11">
        <f t="shared" si="1"/>
        <v>1.562</v>
      </c>
      <c r="G21" s="11">
        <v>2.5</v>
      </c>
      <c r="H21" s="11">
        <v>0</v>
      </c>
      <c r="I21" s="118">
        <v>0</v>
      </c>
      <c r="J21" s="11">
        <v>0</v>
      </c>
      <c r="K21" s="128">
        <v>0</v>
      </c>
      <c r="L21" s="11">
        <f>S21+Z21+AG21+AN21</f>
        <v>0</v>
      </c>
      <c r="M21" s="43">
        <f>M22</f>
        <v>0</v>
      </c>
      <c r="N21" s="43">
        <f aca="true" t="shared" si="7" ref="N21:AN21">N22</f>
        <v>0</v>
      </c>
      <c r="O21" s="43">
        <f t="shared" si="7"/>
        <v>0</v>
      </c>
      <c r="P21" s="43">
        <f t="shared" si="7"/>
        <v>0</v>
      </c>
      <c r="Q21" s="43">
        <f t="shared" si="7"/>
        <v>0</v>
      </c>
      <c r="R21" s="43">
        <f t="shared" si="7"/>
        <v>0</v>
      </c>
      <c r="S21" s="43">
        <f t="shared" si="7"/>
        <v>0</v>
      </c>
      <c r="T21" s="43">
        <f t="shared" si="7"/>
        <v>1.562</v>
      </c>
      <c r="U21" s="91">
        <f t="shared" si="7"/>
        <v>2.5</v>
      </c>
      <c r="V21" s="91">
        <f t="shared" si="7"/>
        <v>0</v>
      </c>
      <c r="W21" s="109">
        <f t="shared" si="7"/>
        <v>0</v>
      </c>
      <c r="X21" s="91">
        <f t="shared" si="7"/>
        <v>0</v>
      </c>
      <c r="Y21" s="100">
        <f t="shared" si="7"/>
        <v>0</v>
      </c>
      <c r="Z21" s="43">
        <f t="shared" si="7"/>
        <v>0</v>
      </c>
      <c r="AA21" s="43">
        <f t="shared" si="7"/>
        <v>0</v>
      </c>
      <c r="AB21" s="43">
        <f t="shared" si="7"/>
        <v>0</v>
      </c>
      <c r="AC21" s="43">
        <f t="shared" si="7"/>
        <v>0</v>
      </c>
      <c r="AD21" s="109">
        <f t="shared" si="7"/>
        <v>0</v>
      </c>
      <c r="AE21" s="43">
        <f t="shared" si="7"/>
        <v>0</v>
      </c>
      <c r="AF21" s="100">
        <f t="shared" si="7"/>
        <v>0</v>
      </c>
      <c r="AG21" s="43">
        <f t="shared" si="7"/>
        <v>0</v>
      </c>
      <c r="AH21" s="43">
        <f t="shared" si="7"/>
        <v>0</v>
      </c>
      <c r="AI21" s="43">
        <f t="shared" si="7"/>
        <v>0</v>
      </c>
      <c r="AJ21" s="43">
        <f t="shared" si="7"/>
        <v>0</v>
      </c>
      <c r="AK21" s="43">
        <f t="shared" si="7"/>
        <v>0</v>
      </c>
      <c r="AL21" s="43">
        <f t="shared" si="7"/>
        <v>0</v>
      </c>
      <c r="AM21" s="100">
        <f t="shared" si="7"/>
        <v>0</v>
      </c>
      <c r="AN21" s="43">
        <f t="shared" si="7"/>
        <v>0</v>
      </c>
      <c r="AO21" s="31">
        <f t="shared" si="3"/>
        <v>1.546486</v>
      </c>
      <c r="AP21" s="31">
        <f t="shared" si="0"/>
        <v>2.5</v>
      </c>
      <c r="AQ21" s="31">
        <f t="shared" si="0"/>
        <v>0</v>
      </c>
      <c r="AR21" s="31">
        <f t="shared" si="0"/>
        <v>0</v>
      </c>
      <c r="AS21" s="31">
        <f t="shared" si="0"/>
        <v>0</v>
      </c>
      <c r="AT21" s="130">
        <f t="shared" si="0"/>
        <v>0</v>
      </c>
      <c r="AU21" s="31">
        <v>0</v>
      </c>
      <c r="AV21" s="11">
        <f>AV22</f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1">
        <v>0</v>
      </c>
      <c r="BC21" s="11">
        <f>BC22</f>
        <v>1.546486</v>
      </c>
      <c r="BD21" s="31">
        <v>2.5</v>
      </c>
      <c r="BE21" s="31">
        <v>0</v>
      </c>
      <c r="BF21" s="120">
        <v>0</v>
      </c>
      <c r="BG21" s="31">
        <v>0</v>
      </c>
      <c r="BH21" s="31">
        <v>0</v>
      </c>
      <c r="BI21" s="31">
        <f>BI22</f>
        <v>0</v>
      </c>
      <c r="BJ21" s="11">
        <f>BJ22</f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f>BP22</f>
        <v>0</v>
      </c>
      <c r="BQ21" s="11">
        <f>BQ22</f>
        <v>0</v>
      </c>
      <c r="BR21" s="31">
        <v>0</v>
      </c>
      <c r="BS21" s="31">
        <v>0</v>
      </c>
      <c r="BT21" s="31">
        <v>0</v>
      </c>
      <c r="BU21" s="31">
        <v>0</v>
      </c>
      <c r="BV21" s="130">
        <v>0</v>
      </c>
      <c r="BW21" s="25">
        <v>0</v>
      </c>
      <c r="BX21" s="15" t="s">
        <v>142</v>
      </c>
      <c r="BY21" s="25">
        <f t="shared" si="4"/>
        <v>0</v>
      </c>
      <c r="BZ21" s="15" t="e">
        <f t="shared" si="5"/>
        <v>#DIV/0!</v>
      </c>
      <c r="CA21" s="15"/>
    </row>
    <row r="22" spans="1:79" s="6" customFormat="1" ht="31.5">
      <c r="A22" s="17" t="s">
        <v>109</v>
      </c>
      <c r="B22" s="18" t="s">
        <v>110</v>
      </c>
      <c r="C22" s="19"/>
      <c r="D22" s="19"/>
      <c r="E22" s="26">
        <v>0</v>
      </c>
      <c r="F22" s="47">
        <f t="shared" si="1"/>
        <v>1.562</v>
      </c>
      <c r="G22" s="47">
        <v>2.5</v>
      </c>
      <c r="H22" s="47">
        <v>0</v>
      </c>
      <c r="I22" s="119">
        <v>0</v>
      </c>
      <c r="J22" s="47">
        <v>0</v>
      </c>
      <c r="K22" s="129">
        <v>0</v>
      </c>
      <c r="L22" s="47">
        <f>S22+Z22+AG22+AN22</f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1.562</v>
      </c>
      <c r="U22" s="92">
        <v>2.5</v>
      </c>
      <c r="V22" s="92">
        <v>0</v>
      </c>
      <c r="W22" s="110">
        <v>0</v>
      </c>
      <c r="X22" s="92">
        <v>0</v>
      </c>
      <c r="Y22" s="101">
        <v>0</v>
      </c>
      <c r="Z22" s="44">
        <v>0</v>
      </c>
      <c r="AA22" s="44">
        <v>0</v>
      </c>
      <c r="AB22" s="44">
        <v>0</v>
      </c>
      <c r="AC22" s="44">
        <v>0</v>
      </c>
      <c r="AD22" s="110">
        <v>0</v>
      </c>
      <c r="AE22" s="44">
        <v>0</v>
      </c>
      <c r="AF22" s="101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101">
        <v>0</v>
      </c>
      <c r="AN22" s="44">
        <v>0</v>
      </c>
      <c r="AO22" s="31">
        <f t="shared" si="3"/>
        <v>1.546486</v>
      </c>
      <c r="AP22" s="31">
        <f t="shared" si="0"/>
        <v>2.5</v>
      </c>
      <c r="AQ22" s="31">
        <f t="shared" si="0"/>
        <v>0</v>
      </c>
      <c r="AR22" s="31">
        <f t="shared" si="0"/>
        <v>0</v>
      </c>
      <c r="AS22" s="31">
        <f t="shared" si="0"/>
        <v>0</v>
      </c>
      <c r="AT22" s="130">
        <f t="shared" si="0"/>
        <v>0</v>
      </c>
      <c r="AU22" s="56">
        <v>0</v>
      </c>
      <c r="AV22" s="5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56">
        <v>0</v>
      </c>
      <c r="BC22" s="56">
        <v>1.546486</v>
      </c>
      <c r="BD22" s="46">
        <v>2.5</v>
      </c>
      <c r="BE22" s="46">
        <v>0</v>
      </c>
      <c r="BF22" s="121">
        <v>0</v>
      </c>
      <c r="BG22" s="46">
        <v>0</v>
      </c>
      <c r="BH22" s="46">
        <v>0</v>
      </c>
      <c r="BI22" s="56">
        <v>0</v>
      </c>
      <c r="BJ22" s="56">
        <v>0</v>
      </c>
      <c r="BK22" s="46">
        <v>0</v>
      </c>
      <c r="BL22" s="46">
        <v>0</v>
      </c>
      <c r="BM22" s="121">
        <v>0</v>
      </c>
      <c r="BN22" s="46">
        <v>0</v>
      </c>
      <c r="BO22" s="131">
        <v>0</v>
      </c>
      <c r="BP22" s="56">
        <v>0</v>
      </c>
      <c r="BQ22" s="56">
        <v>0</v>
      </c>
      <c r="BR22" s="46">
        <v>0</v>
      </c>
      <c r="BS22" s="46">
        <v>0</v>
      </c>
      <c r="BT22" s="46">
        <v>0</v>
      </c>
      <c r="BU22" s="46">
        <v>0</v>
      </c>
      <c r="BV22" s="131">
        <v>0</v>
      </c>
      <c r="BW22" s="26">
        <v>0</v>
      </c>
      <c r="BX22" s="19" t="s">
        <v>142</v>
      </c>
      <c r="BY22" s="25">
        <f t="shared" si="4"/>
        <v>0</v>
      </c>
      <c r="BZ22" s="15" t="e">
        <f t="shared" si="5"/>
        <v>#DIV/0!</v>
      </c>
      <c r="CA22" s="19"/>
    </row>
    <row r="23" spans="1:79" s="28" customFormat="1" ht="84">
      <c r="A23" s="13" t="s">
        <v>157</v>
      </c>
      <c r="B23" s="16" t="s">
        <v>111</v>
      </c>
      <c r="C23" s="15" t="s">
        <v>112</v>
      </c>
      <c r="D23" s="15"/>
      <c r="E23" s="25">
        <v>0</v>
      </c>
      <c r="F23" s="11">
        <f t="shared" si="1"/>
        <v>39.6221</v>
      </c>
      <c r="G23" s="11">
        <v>0</v>
      </c>
      <c r="H23" s="11">
        <v>0</v>
      </c>
      <c r="I23" s="118">
        <v>0</v>
      </c>
      <c r="J23" s="11">
        <v>0</v>
      </c>
      <c r="K23" s="128">
        <v>40</v>
      </c>
      <c r="L23" s="11">
        <f>S23+Z23+AG23+AN23</f>
        <v>0</v>
      </c>
      <c r="M23" s="43">
        <f>SUM(M24:M30)</f>
        <v>0</v>
      </c>
      <c r="N23" s="43">
        <f aca="true" t="shared" si="8" ref="N23:AN23">SUM(N24:N30)</f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91">
        <f t="shared" si="8"/>
        <v>0</v>
      </c>
      <c r="V23" s="91">
        <f t="shared" si="8"/>
        <v>0</v>
      </c>
      <c r="W23" s="109">
        <f t="shared" si="8"/>
        <v>0</v>
      </c>
      <c r="X23" s="91">
        <f t="shared" si="8"/>
        <v>0</v>
      </c>
      <c r="Y23" s="100">
        <f t="shared" si="8"/>
        <v>0</v>
      </c>
      <c r="Z23" s="43">
        <f t="shared" si="8"/>
        <v>0</v>
      </c>
      <c r="AA23" s="43">
        <f t="shared" si="8"/>
        <v>19.6466</v>
      </c>
      <c r="AB23" s="43">
        <f t="shared" si="8"/>
        <v>0</v>
      </c>
      <c r="AC23" s="43">
        <f t="shared" si="8"/>
        <v>0</v>
      </c>
      <c r="AD23" s="109">
        <f t="shared" si="8"/>
        <v>0</v>
      </c>
      <c r="AE23" s="43">
        <f t="shared" si="8"/>
        <v>0</v>
      </c>
      <c r="AF23" s="100">
        <f t="shared" si="8"/>
        <v>30</v>
      </c>
      <c r="AG23" s="43">
        <f t="shared" si="8"/>
        <v>0</v>
      </c>
      <c r="AH23" s="43">
        <f t="shared" si="8"/>
        <v>19.9755</v>
      </c>
      <c r="AI23" s="43">
        <f t="shared" si="8"/>
        <v>0</v>
      </c>
      <c r="AJ23" s="43">
        <f t="shared" si="8"/>
        <v>0</v>
      </c>
      <c r="AK23" s="43">
        <f t="shared" si="8"/>
        <v>0</v>
      </c>
      <c r="AL23" s="43">
        <f t="shared" si="8"/>
        <v>0</v>
      </c>
      <c r="AM23" s="100">
        <f t="shared" si="8"/>
        <v>10</v>
      </c>
      <c r="AN23" s="43">
        <f t="shared" si="8"/>
        <v>0</v>
      </c>
      <c r="AO23" s="31">
        <f t="shared" si="3"/>
        <v>38.506887</v>
      </c>
      <c r="AP23" s="31">
        <f t="shared" si="0"/>
        <v>1.3</v>
      </c>
      <c r="AQ23" s="31">
        <f t="shared" si="0"/>
        <v>0</v>
      </c>
      <c r="AR23" s="31">
        <f t="shared" si="0"/>
        <v>0.52</v>
      </c>
      <c r="AS23" s="31">
        <f t="shared" si="0"/>
        <v>0</v>
      </c>
      <c r="AT23" s="130">
        <f t="shared" si="0"/>
        <v>14</v>
      </c>
      <c r="AU23" s="31">
        <v>0</v>
      </c>
      <c r="AV23" s="12">
        <f>SUM(AV24:AV30)</f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1">
        <v>0</v>
      </c>
      <c r="BC23" s="12">
        <f>SUM(BC24:BC30)</f>
        <v>0</v>
      </c>
      <c r="BD23" s="31">
        <v>0</v>
      </c>
      <c r="BE23" s="31">
        <v>0</v>
      </c>
      <c r="BF23" s="120">
        <v>0</v>
      </c>
      <c r="BG23" s="31">
        <v>0</v>
      </c>
      <c r="BH23" s="31">
        <v>0</v>
      </c>
      <c r="BI23" s="31">
        <f>SUM(BI24:BI30)</f>
        <v>0</v>
      </c>
      <c r="BJ23" s="12">
        <f>SUM(BJ24:BJ30)</f>
        <v>22.53291</v>
      </c>
      <c r="BK23" s="31">
        <v>0.8</v>
      </c>
      <c r="BL23" s="31">
        <v>0</v>
      </c>
      <c r="BM23" s="31">
        <v>0.31</v>
      </c>
      <c r="BN23" s="31">
        <v>0</v>
      </c>
      <c r="BO23" s="31">
        <v>14</v>
      </c>
      <c r="BP23" s="31">
        <f>SUM(BP24:BP30)</f>
        <v>0</v>
      </c>
      <c r="BQ23" s="12">
        <f>SUM(BQ24:BQ30)</f>
        <v>15.973977</v>
      </c>
      <c r="BR23" s="31">
        <v>0.5</v>
      </c>
      <c r="BS23" s="31">
        <v>0</v>
      </c>
      <c r="BT23" s="31">
        <v>0.21</v>
      </c>
      <c r="BU23" s="31">
        <v>0</v>
      </c>
      <c r="BV23" s="130">
        <v>0</v>
      </c>
      <c r="BW23" s="25">
        <v>0</v>
      </c>
      <c r="BX23" s="15" t="s">
        <v>142</v>
      </c>
      <c r="BY23" s="25">
        <f t="shared" si="4"/>
        <v>4.001523000000001</v>
      </c>
      <c r="BZ23" s="15">
        <f t="shared" si="5"/>
        <v>79.96784561087331</v>
      </c>
      <c r="CA23" s="15"/>
    </row>
    <row r="24" spans="1:79" s="6" customFormat="1" ht="52.5">
      <c r="A24" s="17" t="s">
        <v>157</v>
      </c>
      <c r="B24" s="24" t="s">
        <v>158</v>
      </c>
      <c r="C24" s="19"/>
      <c r="D24" s="19"/>
      <c r="E24" s="26">
        <v>0</v>
      </c>
      <c r="F24" s="47">
        <f t="shared" si="1"/>
        <v>20.137</v>
      </c>
      <c r="G24" s="47">
        <v>0</v>
      </c>
      <c r="H24" s="47">
        <v>0</v>
      </c>
      <c r="I24" s="119">
        <v>0</v>
      </c>
      <c r="J24" s="47">
        <v>0</v>
      </c>
      <c r="K24" s="129">
        <v>18</v>
      </c>
      <c r="L24" s="47">
        <f>S24+Z24+AG24+AN24</f>
        <v>0</v>
      </c>
      <c r="M24" s="44">
        <f>SUM(M25:M29)</f>
        <v>0</v>
      </c>
      <c r="N24" s="44">
        <f aca="true" t="shared" si="9" ref="N24:AN24">SUM(N25:N29)</f>
        <v>0</v>
      </c>
      <c r="O24" s="44">
        <f t="shared" si="9"/>
        <v>0</v>
      </c>
      <c r="P24" s="44">
        <f t="shared" si="9"/>
        <v>0</v>
      </c>
      <c r="Q24" s="44">
        <f t="shared" si="9"/>
        <v>0</v>
      </c>
      <c r="R24" s="44">
        <f t="shared" si="9"/>
        <v>0</v>
      </c>
      <c r="S24" s="44">
        <f t="shared" si="9"/>
        <v>0</v>
      </c>
      <c r="T24" s="44">
        <f t="shared" si="9"/>
        <v>0</v>
      </c>
      <c r="U24" s="92">
        <f t="shared" si="9"/>
        <v>0</v>
      </c>
      <c r="V24" s="92">
        <f t="shared" si="9"/>
        <v>0</v>
      </c>
      <c r="W24" s="110">
        <f t="shared" si="9"/>
        <v>0</v>
      </c>
      <c r="X24" s="92">
        <f t="shared" si="9"/>
        <v>0</v>
      </c>
      <c r="Y24" s="101">
        <f t="shared" si="9"/>
        <v>0</v>
      </c>
      <c r="Z24" s="44">
        <f t="shared" si="9"/>
        <v>0</v>
      </c>
      <c r="AA24" s="44">
        <v>16.119</v>
      </c>
      <c r="AB24" s="44">
        <f t="shared" si="9"/>
        <v>0</v>
      </c>
      <c r="AC24" s="44">
        <f t="shared" si="9"/>
        <v>0</v>
      </c>
      <c r="AD24" s="110">
        <f t="shared" si="9"/>
        <v>0</v>
      </c>
      <c r="AE24" s="44">
        <f t="shared" si="9"/>
        <v>0</v>
      </c>
      <c r="AF24" s="101">
        <v>18</v>
      </c>
      <c r="AG24" s="44">
        <f t="shared" si="9"/>
        <v>0</v>
      </c>
      <c r="AH24" s="44">
        <v>4.018</v>
      </c>
      <c r="AI24" s="44">
        <f t="shared" si="9"/>
        <v>0</v>
      </c>
      <c r="AJ24" s="44">
        <f t="shared" si="9"/>
        <v>0</v>
      </c>
      <c r="AK24" s="44">
        <f t="shared" si="9"/>
        <v>0</v>
      </c>
      <c r="AL24" s="44">
        <f t="shared" si="9"/>
        <v>0</v>
      </c>
      <c r="AM24" s="101">
        <v>0</v>
      </c>
      <c r="AN24" s="44">
        <f t="shared" si="9"/>
        <v>0</v>
      </c>
      <c r="AO24" s="31">
        <f t="shared" si="3"/>
        <v>19.695303</v>
      </c>
      <c r="AP24" s="31">
        <f t="shared" si="0"/>
        <v>0.8</v>
      </c>
      <c r="AQ24" s="31">
        <f t="shared" si="0"/>
        <v>0</v>
      </c>
      <c r="AR24" s="31">
        <f t="shared" si="0"/>
        <v>0.31</v>
      </c>
      <c r="AS24" s="31">
        <f t="shared" si="0"/>
        <v>0</v>
      </c>
      <c r="AT24" s="130">
        <f t="shared" si="0"/>
        <v>0</v>
      </c>
      <c r="AU24" s="56">
        <v>0</v>
      </c>
      <c r="AV24" s="56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56">
        <v>0</v>
      </c>
      <c r="BC24" s="56">
        <v>0</v>
      </c>
      <c r="BD24" s="45">
        <v>0</v>
      </c>
      <c r="BE24" s="45">
        <v>0</v>
      </c>
      <c r="BF24" s="119">
        <v>0</v>
      </c>
      <c r="BG24" s="45">
        <v>0</v>
      </c>
      <c r="BH24" s="45">
        <v>0</v>
      </c>
      <c r="BI24" s="56">
        <v>0</v>
      </c>
      <c r="BJ24" s="56">
        <v>19.695303</v>
      </c>
      <c r="BK24" s="45">
        <v>0.8</v>
      </c>
      <c r="BL24" s="45">
        <v>0</v>
      </c>
      <c r="BM24" s="119">
        <v>0.31</v>
      </c>
      <c r="BN24" s="45">
        <v>0</v>
      </c>
      <c r="BO24" s="129">
        <v>0</v>
      </c>
      <c r="BP24" s="56">
        <v>0</v>
      </c>
      <c r="BQ24" s="56">
        <v>0</v>
      </c>
      <c r="BR24" s="45">
        <v>0</v>
      </c>
      <c r="BS24" s="45">
        <v>0</v>
      </c>
      <c r="BT24" s="45">
        <v>0</v>
      </c>
      <c r="BU24" s="45">
        <v>0</v>
      </c>
      <c r="BV24" s="129">
        <v>0</v>
      </c>
      <c r="BW24" s="26">
        <f>SUM(BW25:BW29)</f>
        <v>0</v>
      </c>
      <c r="BX24" s="19" t="s">
        <v>142</v>
      </c>
      <c r="BY24" s="25">
        <f t="shared" si="4"/>
        <v>4.018</v>
      </c>
      <c r="BZ24" s="15">
        <f t="shared" si="5"/>
        <v>0</v>
      </c>
      <c r="CA24" s="19"/>
    </row>
    <row r="25" spans="1:79" s="6" customFormat="1" ht="52.5">
      <c r="A25" s="17" t="s">
        <v>157</v>
      </c>
      <c r="B25" s="24" t="s">
        <v>159</v>
      </c>
      <c r="C25" s="19"/>
      <c r="D25" s="19"/>
      <c r="E25" s="26">
        <v>0</v>
      </c>
      <c r="F25" s="47">
        <f t="shared" si="1"/>
        <v>16.5792</v>
      </c>
      <c r="G25" s="47">
        <v>0</v>
      </c>
      <c r="H25" s="47">
        <v>0</v>
      </c>
      <c r="I25" s="119">
        <v>0</v>
      </c>
      <c r="J25" s="47">
        <v>0</v>
      </c>
      <c r="K25" s="129">
        <v>10</v>
      </c>
      <c r="L25" s="47">
        <f>S25+Z25+AG25+AN25</f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92">
        <v>0</v>
      </c>
      <c r="V25" s="92">
        <v>0</v>
      </c>
      <c r="W25" s="110">
        <v>0</v>
      </c>
      <c r="X25" s="92">
        <v>0</v>
      </c>
      <c r="Y25" s="101">
        <v>0</v>
      </c>
      <c r="Z25" s="44">
        <v>0</v>
      </c>
      <c r="AA25" s="44">
        <v>0.6217</v>
      </c>
      <c r="AB25" s="44">
        <v>0</v>
      </c>
      <c r="AC25" s="44">
        <v>0</v>
      </c>
      <c r="AD25" s="110">
        <v>0</v>
      </c>
      <c r="AE25" s="44">
        <v>0</v>
      </c>
      <c r="AF25" s="101">
        <v>0</v>
      </c>
      <c r="AG25" s="44">
        <v>0</v>
      </c>
      <c r="AH25" s="44">
        <v>15.9575</v>
      </c>
      <c r="AI25" s="44">
        <v>0</v>
      </c>
      <c r="AJ25" s="44">
        <v>0</v>
      </c>
      <c r="AK25" s="44">
        <v>0</v>
      </c>
      <c r="AL25" s="44">
        <v>0</v>
      </c>
      <c r="AM25" s="101">
        <v>10</v>
      </c>
      <c r="AN25" s="44">
        <v>0</v>
      </c>
      <c r="AO25" s="31">
        <f t="shared" si="3"/>
        <v>15.973977</v>
      </c>
      <c r="AP25" s="31">
        <f t="shared" si="0"/>
        <v>0.5</v>
      </c>
      <c r="AQ25" s="31">
        <f t="shared" si="0"/>
        <v>0</v>
      </c>
      <c r="AR25" s="31">
        <f t="shared" si="0"/>
        <v>0.21</v>
      </c>
      <c r="AS25" s="31">
        <f t="shared" si="0"/>
        <v>0</v>
      </c>
      <c r="AT25" s="130">
        <f t="shared" si="0"/>
        <v>0</v>
      </c>
      <c r="AU25" s="56">
        <v>0</v>
      </c>
      <c r="AV25" s="5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56">
        <v>0</v>
      </c>
      <c r="BC25" s="56">
        <v>0</v>
      </c>
      <c r="BD25" s="46">
        <v>0</v>
      </c>
      <c r="BE25" s="46">
        <v>0</v>
      </c>
      <c r="BF25" s="121">
        <v>0</v>
      </c>
      <c r="BG25" s="46">
        <v>0</v>
      </c>
      <c r="BH25" s="46">
        <v>0</v>
      </c>
      <c r="BI25" s="56">
        <v>0</v>
      </c>
      <c r="BJ25" s="56">
        <v>0</v>
      </c>
      <c r="BK25" s="46">
        <v>0</v>
      </c>
      <c r="BL25" s="46">
        <v>0</v>
      </c>
      <c r="BM25" s="121">
        <v>0</v>
      </c>
      <c r="BN25" s="46">
        <v>0</v>
      </c>
      <c r="BO25" s="131">
        <v>0</v>
      </c>
      <c r="BP25" s="56">
        <v>0</v>
      </c>
      <c r="BQ25" s="56">
        <v>15.973977</v>
      </c>
      <c r="BR25" s="46">
        <v>0.5</v>
      </c>
      <c r="BS25" s="46">
        <v>0</v>
      </c>
      <c r="BT25" s="46">
        <v>0.21</v>
      </c>
      <c r="BU25" s="46">
        <v>0</v>
      </c>
      <c r="BV25" s="131">
        <v>0</v>
      </c>
      <c r="BW25" s="26">
        <v>0</v>
      </c>
      <c r="BX25" s="19" t="s">
        <v>142</v>
      </c>
      <c r="BY25" s="25">
        <f t="shared" si="4"/>
        <v>-0.016477000000000075</v>
      </c>
      <c r="BZ25" s="15">
        <f t="shared" si="5"/>
        <v>100.10325552248159</v>
      </c>
      <c r="CA25" s="19"/>
    </row>
    <row r="26" spans="1:79" s="6" customFormat="1" ht="60.75" customHeight="1">
      <c r="A26" s="17" t="s">
        <v>157</v>
      </c>
      <c r="B26" s="18" t="s">
        <v>113</v>
      </c>
      <c r="C26" s="19"/>
      <c r="D26" s="19"/>
      <c r="E26" s="26">
        <v>0</v>
      </c>
      <c r="F26" s="47">
        <f t="shared" si="1"/>
        <v>0.4867</v>
      </c>
      <c r="G26" s="47">
        <v>0</v>
      </c>
      <c r="H26" s="47">
        <v>0</v>
      </c>
      <c r="I26" s="119">
        <v>0</v>
      </c>
      <c r="J26" s="47">
        <v>0</v>
      </c>
      <c r="K26" s="129">
        <v>5</v>
      </c>
      <c r="L26" s="47">
        <f>S26+Z26+AG26+AN26</f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92">
        <v>0</v>
      </c>
      <c r="V26" s="92">
        <v>0</v>
      </c>
      <c r="W26" s="110">
        <v>0</v>
      </c>
      <c r="X26" s="92">
        <v>0</v>
      </c>
      <c r="Y26" s="101">
        <v>0</v>
      </c>
      <c r="Z26" s="44">
        <v>0</v>
      </c>
      <c r="AA26" s="44">
        <v>0.4867</v>
      </c>
      <c r="AB26" s="44">
        <v>0</v>
      </c>
      <c r="AC26" s="44">
        <v>0</v>
      </c>
      <c r="AD26" s="110">
        <v>0</v>
      </c>
      <c r="AE26" s="44">
        <v>0</v>
      </c>
      <c r="AF26" s="101">
        <v>5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101">
        <v>0</v>
      </c>
      <c r="AN26" s="44">
        <v>0</v>
      </c>
      <c r="AO26" s="31">
        <f t="shared" si="3"/>
        <v>0.466165</v>
      </c>
      <c r="AP26" s="31">
        <f t="shared" si="0"/>
        <v>0</v>
      </c>
      <c r="AQ26" s="31">
        <f t="shared" si="0"/>
        <v>0</v>
      </c>
      <c r="AR26" s="31">
        <f t="shared" si="0"/>
        <v>0</v>
      </c>
      <c r="AS26" s="31">
        <f t="shared" si="0"/>
        <v>0</v>
      </c>
      <c r="AT26" s="130">
        <f t="shared" si="0"/>
        <v>6</v>
      </c>
      <c r="AU26" s="56">
        <v>0</v>
      </c>
      <c r="AV26" s="5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56">
        <v>0</v>
      </c>
      <c r="BC26" s="56">
        <v>0</v>
      </c>
      <c r="BD26" s="46">
        <v>0</v>
      </c>
      <c r="BE26" s="46">
        <v>0</v>
      </c>
      <c r="BF26" s="121">
        <v>0</v>
      </c>
      <c r="BG26" s="46">
        <v>0</v>
      </c>
      <c r="BH26" s="46">
        <v>0</v>
      </c>
      <c r="BI26" s="56">
        <v>0</v>
      </c>
      <c r="BJ26" s="56">
        <v>0.466165</v>
      </c>
      <c r="BK26" s="46">
        <v>0</v>
      </c>
      <c r="BL26" s="46">
        <v>0</v>
      </c>
      <c r="BM26" s="121">
        <v>0</v>
      </c>
      <c r="BN26" s="46">
        <v>0</v>
      </c>
      <c r="BO26" s="131">
        <v>6</v>
      </c>
      <c r="BP26" s="56">
        <v>0</v>
      </c>
      <c r="BQ26" s="56">
        <v>0</v>
      </c>
      <c r="BR26" s="46">
        <v>0</v>
      </c>
      <c r="BS26" s="46">
        <v>0</v>
      </c>
      <c r="BT26" s="46">
        <v>0</v>
      </c>
      <c r="BU26" s="46">
        <v>0</v>
      </c>
      <c r="BV26" s="131">
        <v>0</v>
      </c>
      <c r="BW26" s="26">
        <v>0</v>
      </c>
      <c r="BX26" s="19" t="s">
        <v>142</v>
      </c>
      <c r="BY26" s="25">
        <f t="shared" si="4"/>
        <v>0</v>
      </c>
      <c r="BZ26" s="15" t="e">
        <f t="shared" si="5"/>
        <v>#DIV/0!</v>
      </c>
      <c r="CA26" s="19"/>
    </row>
    <row r="27" spans="1:79" s="6" customFormat="1" ht="63" customHeight="1">
      <c r="A27" s="17" t="s">
        <v>157</v>
      </c>
      <c r="B27" s="18" t="s">
        <v>114</v>
      </c>
      <c r="C27" s="19"/>
      <c r="D27" s="19"/>
      <c r="E27" s="26">
        <v>0</v>
      </c>
      <c r="F27" s="47">
        <f t="shared" si="1"/>
        <v>0.6133</v>
      </c>
      <c r="G27" s="47">
        <v>0</v>
      </c>
      <c r="H27" s="47">
        <v>0</v>
      </c>
      <c r="I27" s="119">
        <v>0</v>
      </c>
      <c r="J27" s="47">
        <v>0</v>
      </c>
      <c r="K27" s="129">
        <v>2</v>
      </c>
      <c r="L27" s="47">
        <f>S27+Z27+AG27+AN27</f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92">
        <v>0</v>
      </c>
      <c r="V27" s="92">
        <v>0</v>
      </c>
      <c r="W27" s="110">
        <v>0</v>
      </c>
      <c r="X27" s="92">
        <v>0</v>
      </c>
      <c r="Y27" s="101">
        <v>0</v>
      </c>
      <c r="Z27" s="44">
        <v>0</v>
      </c>
      <c r="AA27" s="44">
        <v>0.6133</v>
      </c>
      <c r="AB27" s="44">
        <v>0</v>
      </c>
      <c r="AC27" s="44">
        <v>0</v>
      </c>
      <c r="AD27" s="110">
        <v>0</v>
      </c>
      <c r="AE27" s="44">
        <v>0</v>
      </c>
      <c r="AF27" s="101">
        <v>2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101">
        <v>0</v>
      </c>
      <c r="AN27" s="44">
        <v>0</v>
      </c>
      <c r="AO27" s="31">
        <f t="shared" si="3"/>
        <v>0.595105</v>
      </c>
      <c r="AP27" s="31">
        <f t="shared" si="0"/>
        <v>0</v>
      </c>
      <c r="AQ27" s="31">
        <f t="shared" si="0"/>
        <v>0</v>
      </c>
      <c r="AR27" s="31">
        <f t="shared" si="0"/>
        <v>0</v>
      </c>
      <c r="AS27" s="31">
        <f t="shared" si="0"/>
        <v>0</v>
      </c>
      <c r="AT27" s="130">
        <f t="shared" si="0"/>
        <v>2</v>
      </c>
      <c r="AU27" s="56">
        <v>0</v>
      </c>
      <c r="AV27" s="5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56">
        <v>0</v>
      </c>
      <c r="BC27" s="56">
        <v>0</v>
      </c>
      <c r="BD27" s="46">
        <v>0</v>
      </c>
      <c r="BE27" s="46">
        <v>0</v>
      </c>
      <c r="BF27" s="121">
        <v>0</v>
      </c>
      <c r="BG27" s="46">
        <v>0</v>
      </c>
      <c r="BH27" s="46">
        <v>0</v>
      </c>
      <c r="BI27" s="56">
        <v>0</v>
      </c>
      <c r="BJ27" s="56">
        <v>0.595105</v>
      </c>
      <c r="BK27" s="46">
        <v>0</v>
      </c>
      <c r="BL27" s="46">
        <v>0</v>
      </c>
      <c r="BM27" s="121">
        <v>0</v>
      </c>
      <c r="BN27" s="46">
        <v>0</v>
      </c>
      <c r="BO27" s="131">
        <v>2</v>
      </c>
      <c r="BP27" s="56">
        <v>0</v>
      </c>
      <c r="BQ27" s="56">
        <v>0</v>
      </c>
      <c r="BR27" s="46">
        <v>0</v>
      </c>
      <c r="BS27" s="46">
        <v>0</v>
      </c>
      <c r="BT27" s="46">
        <v>0</v>
      </c>
      <c r="BU27" s="46">
        <v>0</v>
      </c>
      <c r="BV27" s="131">
        <v>0</v>
      </c>
      <c r="BW27" s="26">
        <v>0</v>
      </c>
      <c r="BX27" s="19" t="s">
        <v>142</v>
      </c>
      <c r="BY27" s="25">
        <f t="shared" si="4"/>
        <v>0</v>
      </c>
      <c r="BZ27" s="15" t="e">
        <f t="shared" si="5"/>
        <v>#DIV/0!</v>
      </c>
      <c r="CA27" s="19"/>
    </row>
    <row r="28" spans="1:79" s="6" customFormat="1" ht="63">
      <c r="A28" s="17" t="s">
        <v>157</v>
      </c>
      <c r="B28" s="18" t="s">
        <v>115</v>
      </c>
      <c r="C28" s="19"/>
      <c r="D28" s="19"/>
      <c r="E28" s="26">
        <v>0</v>
      </c>
      <c r="F28" s="47">
        <f t="shared" si="1"/>
        <v>0.6717</v>
      </c>
      <c r="G28" s="47">
        <v>0</v>
      </c>
      <c r="H28" s="47">
        <v>0</v>
      </c>
      <c r="I28" s="119">
        <v>0</v>
      </c>
      <c r="J28" s="47">
        <v>0</v>
      </c>
      <c r="K28" s="129">
        <v>2</v>
      </c>
      <c r="L28" s="47">
        <f>S28+Z28+AG28+AN28</f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92">
        <v>0</v>
      </c>
      <c r="V28" s="92">
        <v>0</v>
      </c>
      <c r="W28" s="110">
        <v>0</v>
      </c>
      <c r="X28" s="92">
        <v>0</v>
      </c>
      <c r="Y28" s="101">
        <v>0</v>
      </c>
      <c r="Z28" s="44">
        <v>0</v>
      </c>
      <c r="AA28" s="44">
        <v>0.6717</v>
      </c>
      <c r="AB28" s="44">
        <v>0</v>
      </c>
      <c r="AC28" s="44">
        <v>0</v>
      </c>
      <c r="AD28" s="110">
        <v>0</v>
      </c>
      <c r="AE28" s="44">
        <v>0</v>
      </c>
      <c r="AF28" s="101">
        <v>2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101">
        <v>0</v>
      </c>
      <c r="AN28" s="44">
        <v>0</v>
      </c>
      <c r="AO28" s="31">
        <f t="shared" si="3"/>
        <v>0.650989</v>
      </c>
      <c r="AP28" s="31">
        <f t="shared" si="0"/>
        <v>0</v>
      </c>
      <c r="AQ28" s="31">
        <f t="shared" si="0"/>
        <v>0</v>
      </c>
      <c r="AR28" s="31">
        <f t="shared" si="0"/>
        <v>0</v>
      </c>
      <c r="AS28" s="31">
        <f t="shared" si="0"/>
        <v>0</v>
      </c>
      <c r="AT28" s="130">
        <f t="shared" si="0"/>
        <v>2</v>
      </c>
      <c r="AU28" s="56">
        <v>0</v>
      </c>
      <c r="AV28" s="5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56">
        <v>0</v>
      </c>
      <c r="BC28" s="56">
        <v>0</v>
      </c>
      <c r="BD28" s="46">
        <v>0</v>
      </c>
      <c r="BE28" s="46">
        <v>0</v>
      </c>
      <c r="BF28" s="121">
        <v>0</v>
      </c>
      <c r="BG28" s="46">
        <v>0</v>
      </c>
      <c r="BH28" s="46">
        <v>0</v>
      </c>
      <c r="BI28" s="56">
        <v>0</v>
      </c>
      <c r="BJ28" s="56">
        <v>0.650989</v>
      </c>
      <c r="BK28" s="46">
        <v>0</v>
      </c>
      <c r="BL28" s="46">
        <v>0</v>
      </c>
      <c r="BM28" s="121">
        <v>0</v>
      </c>
      <c r="BN28" s="46">
        <v>0</v>
      </c>
      <c r="BO28" s="131">
        <v>2</v>
      </c>
      <c r="BP28" s="56">
        <v>0</v>
      </c>
      <c r="BQ28" s="56">
        <v>0</v>
      </c>
      <c r="BR28" s="46">
        <v>0</v>
      </c>
      <c r="BS28" s="46">
        <v>0</v>
      </c>
      <c r="BT28" s="46">
        <v>0</v>
      </c>
      <c r="BU28" s="46">
        <v>0</v>
      </c>
      <c r="BV28" s="131">
        <v>0</v>
      </c>
      <c r="BW28" s="26">
        <v>0</v>
      </c>
      <c r="BX28" s="19" t="s">
        <v>142</v>
      </c>
      <c r="BY28" s="25">
        <f t="shared" si="4"/>
        <v>0</v>
      </c>
      <c r="BZ28" s="15" t="e">
        <f t="shared" si="5"/>
        <v>#DIV/0!</v>
      </c>
      <c r="CA28" s="19"/>
    </row>
    <row r="29" spans="1:79" s="6" customFormat="1" ht="63">
      <c r="A29" s="17" t="s">
        <v>157</v>
      </c>
      <c r="B29" s="18" t="s">
        <v>116</v>
      </c>
      <c r="C29" s="19"/>
      <c r="D29" s="19"/>
      <c r="E29" s="26">
        <v>0</v>
      </c>
      <c r="F29" s="47">
        <f t="shared" si="1"/>
        <v>0.5975</v>
      </c>
      <c r="G29" s="47">
        <v>0</v>
      </c>
      <c r="H29" s="47">
        <v>0</v>
      </c>
      <c r="I29" s="119">
        <v>0</v>
      </c>
      <c r="J29" s="47">
        <v>0</v>
      </c>
      <c r="K29" s="129">
        <v>2</v>
      </c>
      <c r="L29" s="47">
        <f>S29+Z29+AG29+AN29</f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92">
        <v>0</v>
      </c>
      <c r="V29" s="92">
        <v>0</v>
      </c>
      <c r="W29" s="110">
        <v>0</v>
      </c>
      <c r="X29" s="92">
        <v>0</v>
      </c>
      <c r="Y29" s="101">
        <v>0</v>
      </c>
      <c r="Z29" s="44">
        <v>0</v>
      </c>
      <c r="AA29" s="44">
        <v>0.5975</v>
      </c>
      <c r="AB29" s="44">
        <v>0</v>
      </c>
      <c r="AC29" s="44">
        <v>0</v>
      </c>
      <c r="AD29" s="110">
        <v>0</v>
      </c>
      <c r="AE29" s="44">
        <v>0</v>
      </c>
      <c r="AF29" s="101">
        <v>2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101">
        <v>0</v>
      </c>
      <c r="AN29" s="44">
        <v>0</v>
      </c>
      <c r="AO29" s="31">
        <f t="shared" si="3"/>
        <v>0.597404</v>
      </c>
      <c r="AP29" s="31">
        <f t="shared" si="0"/>
        <v>0</v>
      </c>
      <c r="AQ29" s="31">
        <f t="shared" si="0"/>
        <v>0</v>
      </c>
      <c r="AR29" s="31">
        <f t="shared" si="0"/>
        <v>0</v>
      </c>
      <c r="AS29" s="31">
        <f t="shared" si="0"/>
        <v>0</v>
      </c>
      <c r="AT29" s="130">
        <f t="shared" si="0"/>
        <v>2</v>
      </c>
      <c r="AU29" s="56">
        <v>0</v>
      </c>
      <c r="AV29" s="5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56">
        <v>0</v>
      </c>
      <c r="BC29" s="56">
        <v>0</v>
      </c>
      <c r="BD29" s="46">
        <v>0</v>
      </c>
      <c r="BE29" s="46">
        <v>0</v>
      </c>
      <c r="BF29" s="121">
        <v>0</v>
      </c>
      <c r="BG29" s="46">
        <v>0</v>
      </c>
      <c r="BH29" s="46">
        <v>0</v>
      </c>
      <c r="BI29" s="56">
        <v>0</v>
      </c>
      <c r="BJ29" s="56">
        <v>0.597404</v>
      </c>
      <c r="BK29" s="46">
        <v>0</v>
      </c>
      <c r="BL29" s="46">
        <v>0</v>
      </c>
      <c r="BM29" s="121">
        <v>0</v>
      </c>
      <c r="BN29" s="46">
        <v>0</v>
      </c>
      <c r="BO29" s="131">
        <v>2</v>
      </c>
      <c r="BP29" s="56">
        <v>0</v>
      </c>
      <c r="BQ29" s="56">
        <v>0</v>
      </c>
      <c r="BR29" s="46">
        <v>0</v>
      </c>
      <c r="BS29" s="46">
        <v>0</v>
      </c>
      <c r="BT29" s="46">
        <v>0</v>
      </c>
      <c r="BU29" s="46">
        <v>0</v>
      </c>
      <c r="BV29" s="131">
        <v>0</v>
      </c>
      <c r="BW29" s="26">
        <v>0</v>
      </c>
      <c r="BX29" s="19" t="s">
        <v>142</v>
      </c>
      <c r="BY29" s="25">
        <f t="shared" si="4"/>
        <v>0</v>
      </c>
      <c r="BZ29" s="15" t="e">
        <f t="shared" si="5"/>
        <v>#DIV/0!</v>
      </c>
      <c r="CA29" s="19"/>
    </row>
    <row r="30" spans="1:79" s="6" customFormat="1" ht="63">
      <c r="A30" s="17" t="s">
        <v>157</v>
      </c>
      <c r="B30" s="18" t="s">
        <v>143</v>
      </c>
      <c r="C30" s="19"/>
      <c r="D30" s="19"/>
      <c r="E30" s="26">
        <v>0</v>
      </c>
      <c r="F30" s="47">
        <f t="shared" si="1"/>
        <v>0.5367</v>
      </c>
      <c r="G30" s="47">
        <v>0</v>
      </c>
      <c r="H30" s="47">
        <v>0</v>
      </c>
      <c r="I30" s="119">
        <v>0</v>
      </c>
      <c r="J30" s="47">
        <v>0</v>
      </c>
      <c r="K30" s="129">
        <v>1</v>
      </c>
      <c r="L30" s="47">
        <f>S30+Z30+AG30+AN30</f>
        <v>0</v>
      </c>
      <c r="M30" s="44">
        <f>SUM(M31:M37)</f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92">
        <f aca="true" t="shared" si="10" ref="U30:Z30">SUM(U31:U37)</f>
        <v>0</v>
      </c>
      <c r="V30" s="92">
        <f t="shared" si="10"/>
        <v>0</v>
      </c>
      <c r="W30" s="110">
        <v>0</v>
      </c>
      <c r="X30" s="92">
        <f t="shared" si="10"/>
        <v>0</v>
      </c>
      <c r="Y30" s="101">
        <f t="shared" si="10"/>
        <v>0</v>
      </c>
      <c r="Z30" s="44">
        <f t="shared" si="10"/>
        <v>0</v>
      </c>
      <c r="AA30" s="44">
        <v>0.5367</v>
      </c>
      <c r="AB30" s="44">
        <v>0</v>
      </c>
      <c r="AC30" s="44">
        <v>0</v>
      </c>
      <c r="AD30" s="110">
        <v>0</v>
      </c>
      <c r="AE30" s="44">
        <v>0</v>
      </c>
      <c r="AF30" s="101">
        <v>1</v>
      </c>
      <c r="AG30" s="44">
        <v>0</v>
      </c>
      <c r="AH30" s="44">
        <f>SUM(AH31:AH37)</f>
        <v>0</v>
      </c>
      <c r="AI30" s="44">
        <v>0</v>
      </c>
      <c r="AJ30" s="44">
        <v>0</v>
      </c>
      <c r="AK30" s="44">
        <v>0</v>
      </c>
      <c r="AL30" s="44">
        <v>0</v>
      </c>
      <c r="AM30" s="101">
        <v>0</v>
      </c>
      <c r="AN30" s="44">
        <v>0</v>
      </c>
      <c r="AO30" s="31">
        <f t="shared" si="3"/>
        <v>0.527944</v>
      </c>
      <c r="AP30" s="31">
        <f t="shared" si="0"/>
        <v>0</v>
      </c>
      <c r="AQ30" s="31">
        <f t="shared" si="0"/>
        <v>0</v>
      </c>
      <c r="AR30" s="31">
        <f t="shared" si="0"/>
        <v>0</v>
      </c>
      <c r="AS30" s="31">
        <f t="shared" si="0"/>
        <v>0</v>
      </c>
      <c r="AT30" s="130">
        <f t="shared" si="0"/>
        <v>2</v>
      </c>
      <c r="AU30" s="56">
        <v>0</v>
      </c>
      <c r="AV30" s="56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56">
        <v>0</v>
      </c>
      <c r="BC30" s="56">
        <v>0</v>
      </c>
      <c r="BD30" s="45">
        <v>0</v>
      </c>
      <c r="BE30" s="45">
        <v>0</v>
      </c>
      <c r="BF30" s="119">
        <v>0</v>
      </c>
      <c r="BG30" s="45">
        <v>0</v>
      </c>
      <c r="BH30" s="45">
        <v>0</v>
      </c>
      <c r="BI30" s="56">
        <v>0</v>
      </c>
      <c r="BJ30" s="56">
        <v>0.527944</v>
      </c>
      <c r="BK30" s="45">
        <v>0</v>
      </c>
      <c r="BL30" s="45">
        <v>0</v>
      </c>
      <c r="BM30" s="119">
        <v>0</v>
      </c>
      <c r="BN30" s="45">
        <v>0</v>
      </c>
      <c r="BO30" s="129">
        <v>2</v>
      </c>
      <c r="BP30" s="56">
        <v>0</v>
      </c>
      <c r="BQ30" s="56">
        <v>0</v>
      </c>
      <c r="BR30" s="45">
        <v>0</v>
      </c>
      <c r="BS30" s="45">
        <v>0</v>
      </c>
      <c r="BT30" s="45">
        <v>0</v>
      </c>
      <c r="BU30" s="45">
        <v>0</v>
      </c>
      <c r="BV30" s="129">
        <v>0</v>
      </c>
      <c r="BW30" s="26">
        <f>SUM(BW31:BW37)</f>
        <v>0</v>
      </c>
      <c r="BX30" s="19" t="s">
        <v>142</v>
      </c>
      <c r="BY30" s="25">
        <f t="shared" si="4"/>
        <v>0</v>
      </c>
      <c r="BZ30" s="15" t="e">
        <f t="shared" si="5"/>
        <v>#DIV/0!</v>
      </c>
      <c r="CA30" s="19"/>
    </row>
    <row r="31" spans="1:79" s="28" customFormat="1" ht="73.5">
      <c r="A31" s="13" t="s">
        <v>160</v>
      </c>
      <c r="B31" s="20" t="s">
        <v>161</v>
      </c>
      <c r="C31" s="15" t="s">
        <v>162</v>
      </c>
      <c r="D31" s="15"/>
      <c r="E31" s="25">
        <v>0</v>
      </c>
      <c r="F31" s="11">
        <f t="shared" si="1"/>
        <v>53.446400000000004</v>
      </c>
      <c r="G31" s="11">
        <v>0</v>
      </c>
      <c r="H31" s="11">
        <v>0</v>
      </c>
      <c r="I31" s="118">
        <v>9.09</v>
      </c>
      <c r="J31" s="11">
        <v>0</v>
      </c>
      <c r="K31" s="128">
        <v>0</v>
      </c>
      <c r="L31" s="11">
        <v>0</v>
      </c>
      <c r="M31" s="43">
        <f>M32+M40</f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f aca="true" t="shared" si="11" ref="T31:AF31">T32+T40</f>
        <v>0.493</v>
      </c>
      <c r="U31" s="91">
        <f t="shared" si="11"/>
        <v>0</v>
      </c>
      <c r="V31" s="91">
        <f t="shared" si="11"/>
        <v>0</v>
      </c>
      <c r="W31" s="109">
        <f t="shared" si="11"/>
        <v>0.18</v>
      </c>
      <c r="X31" s="91">
        <f t="shared" si="11"/>
        <v>0</v>
      </c>
      <c r="Y31" s="100">
        <f t="shared" si="11"/>
        <v>0</v>
      </c>
      <c r="Z31" s="43">
        <f t="shared" si="11"/>
        <v>0</v>
      </c>
      <c r="AA31" s="43">
        <f t="shared" si="11"/>
        <v>52.9534</v>
      </c>
      <c r="AB31" s="43">
        <f t="shared" si="11"/>
        <v>0</v>
      </c>
      <c r="AC31" s="43">
        <f t="shared" si="11"/>
        <v>0</v>
      </c>
      <c r="AD31" s="109">
        <f>AD32+AD40</f>
        <v>8.91</v>
      </c>
      <c r="AE31" s="43">
        <f t="shared" si="11"/>
        <v>0</v>
      </c>
      <c r="AF31" s="100">
        <f t="shared" si="11"/>
        <v>0</v>
      </c>
      <c r="AG31" s="43">
        <v>20</v>
      </c>
      <c r="AH31" s="43">
        <f>AH32+AH40</f>
        <v>0</v>
      </c>
      <c r="AI31" s="43">
        <f aca="true" t="shared" si="12" ref="AI31:AN31">AI32+AI40</f>
        <v>0</v>
      </c>
      <c r="AJ31" s="43">
        <f t="shared" si="12"/>
        <v>0</v>
      </c>
      <c r="AK31" s="43">
        <f t="shared" si="12"/>
        <v>0</v>
      </c>
      <c r="AL31" s="43">
        <f t="shared" si="12"/>
        <v>0</v>
      </c>
      <c r="AM31" s="100">
        <f t="shared" si="12"/>
        <v>0</v>
      </c>
      <c r="AN31" s="43">
        <f t="shared" si="12"/>
        <v>0</v>
      </c>
      <c r="AO31" s="31">
        <f t="shared" si="3"/>
        <v>50.41747799999999</v>
      </c>
      <c r="AP31" s="31">
        <f t="shared" si="0"/>
        <v>0</v>
      </c>
      <c r="AQ31" s="31">
        <f t="shared" si="0"/>
        <v>0</v>
      </c>
      <c r="AR31" s="31">
        <f t="shared" si="0"/>
        <v>8.78</v>
      </c>
      <c r="AS31" s="31">
        <f t="shared" si="0"/>
        <v>0</v>
      </c>
      <c r="AT31" s="130">
        <f t="shared" si="0"/>
        <v>0</v>
      </c>
      <c r="AU31" s="31">
        <v>0</v>
      </c>
      <c r="AV31" s="12">
        <f>AV32+AV40</f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1">
        <v>0</v>
      </c>
      <c r="BC31" s="12">
        <f>BC32+BC40</f>
        <v>0.479794</v>
      </c>
      <c r="BD31" s="31">
        <v>0</v>
      </c>
      <c r="BE31" s="31">
        <v>0</v>
      </c>
      <c r="BF31" s="120">
        <v>0.16</v>
      </c>
      <c r="BG31" s="31">
        <v>0</v>
      </c>
      <c r="BH31" s="31">
        <v>0</v>
      </c>
      <c r="BI31" s="31">
        <f>BI32+BI40</f>
        <v>0</v>
      </c>
      <c r="BJ31" s="12">
        <f>BJ32+BJ40</f>
        <v>49.93768399999999</v>
      </c>
      <c r="BK31" s="31">
        <v>0</v>
      </c>
      <c r="BL31" s="31">
        <v>0</v>
      </c>
      <c r="BM31" s="120">
        <v>8.62</v>
      </c>
      <c r="BN31" s="31">
        <v>0</v>
      </c>
      <c r="BO31" s="130">
        <v>0</v>
      </c>
      <c r="BP31" s="31">
        <f>BP32+BP40</f>
        <v>0</v>
      </c>
      <c r="BQ31" s="12">
        <f>BQ32+BQ40</f>
        <v>0</v>
      </c>
      <c r="BR31" s="31">
        <v>0</v>
      </c>
      <c r="BS31" s="31">
        <v>0</v>
      </c>
      <c r="BT31" s="31">
        <v>0</v>
      </c>
      <c r="BU31" s="31">
        <v>0</v>
      </c>
      <c r="BV31" s="130">
        <v>0</v>
      </c>
      <c r="BW31" s="25">
        <v>0</v>
      </c>
      <c r="BX31" s="15" t="s">
        <v>142</v>
      </c>
      <c r="BY31" s="25">
        <f t="shared" si="4"/>
        <v>0</v>
      </c>
      <c r="BZ31" s="15" t="e">
        <f t="shared" si="5"/>
        <v>#DIV/0!</v>
      </c>
      <c r="CA31" s="15"/>
    </row>
    <row r="32" spans="1:79" s="28" customFormat="1" ht="31.5">
      <c r="A32" s="13" t="s">
        <v>163</v>
      </c>
      <c r="B32" s="20" t="s">
        <v>117</v>
      </c>
      <c r="C32" s="15" t="s">
        <v>118</v>
      </c>
      <c r="D32" s="15"/>
      <c r="E32" s="25">
        <v>0</v>
      </c>
      <c r="F32" s="11">
        <f t="shared" si="1"/>
        <v>51.0476</v>
      </c>
      <c r="G32" s="11">
        <v>0</v>
      </c>
      <c r="H32" s="11">
        <v>0</v>
      </c>
      <c r="I32" s="118">
        <v>8.09</v>
      </c>
      <c r="J32" s="11">
        <v>0</v>
      </c>
      <c r="K32" s="128">
        <v>0</v>
      </c>
      <c r="L32" s="11">
        <v>0</v>
      </c>
      <c r="M32" s="43">
        <f>SUM(M33:M39)</f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f aca="true" t="shared" si="13" ref="S32:AN32">SUM(S33:S39)</f>
        <v>0</v>
      </c>
      <c r="T32" s="43">
        <f t="shared" si="13"/>
        <v>0</v>
      </c>
      <c r="U32" s="91">
        <f t="shared" si="13"/>
        <v>0</v>
      </c>
      <c r="V32" s="91">
        <f t="shared" si="13"/>
        <v>0</v>
      </c>
      <c r="W32" s="109">
        <f t="shared" si="13"/>
        <v>0</v>
      </c>
      <c r="X32" s="91">
        <f t="shared" si="13"/>
        <v>0</v>
      </c>
      <c r="Y32" s="100">
        <f t="shared" si="13"/>
        <v>0</v>
      </c>
      <c r="Z32" s="43">
        <f t="shared" si="13"/>
        <v>0</v>
      </c>
      <c r="AA32" s="43">
        <f t="shared" si="13"/>
        <v>51.0476</v>
      </c>
      <c r="AB32" s="43">
        <f>SUM(AB33:AB39)</f>
        <v>0</v>
      </c>
      <c r="AC32" s="43">
        <f>SUM(AC33:AC39)</f>
        <v>0</v>
      </c>
      <c r="AD32" s="109">
        <f>SUM(AD33:AD39)</f>
        <v>8.09</v>
      </c>
      <c r="AE32" s="43">
        <f>SUM(AE33:AE39)</f>
        <v>0</v>
      </c>
      <c r="AF32" s="100">
        <f>SUM(AF33:AF39)</f>
        <v>0</v>
      </c>
      <c r="AG32" s="43">
        <f t="shared" si="13"/>
        <v>40</v>
      </c>
      <c r="AH32" s="43">
        <f t="shared" si="13"/>
        <v>0</v>
      </c>
      <c r="AI32" s="43">
        <f t="shared" si="13"/>
        <v>0</v>
      </c>
      <c r="AJ32" s="43">
        <f t="shared" si="13"/>
        <v>0</v>
      </c>
      <c r="AK32" s="43">
        <f t="shared" si="13"/>
        <v>0</v>
      </c>
      <c r="AL32" s="43">
        <f t="shared" si="13"/>
        <v>0</v>
      </c>
      <c r="AM32" s="100">
        <f t="shared" si="13"/>
        <v>0</v>
      </c>
      <c r="AN32" s="43">
        <f t="shared" si="13"/>
        <v>0</v>
      </c>
      <c r="AO32" s="31">
        <f t="shared" si="3"/>
        <v>48.15410599999999</v>
      </c>
      <c r="AP32" s="31">
        <f t="shared" si="0"/>
        <v>0</v>
      </c>
      <c r="AQ32" s="31">
        <f t="shared" si="0"/>
        <v>0</v>
      </c>
      <c r="AR32" s="31">
        <f t="shared" si="0"/>
        <v>7.799999999999999</v>
      </c>
      <c r="AS32" s="31">
        <f t="shared" si="0"/>
        <v>0</v>
      </c>
      <c r="AT32" s="130">
        <f t="shared" si="0"/>
        <v>0</v>
      </c>
      <c r="AU32" s="31">
        <v>0</v>
      </c>
      <c r="AV32" s="12">
        <f>SUM(AV33:AV39)</f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1">
        <v>0</v>
      </c>
      <c r="BC32" s="12">
        <f>SUM(BC33:BC39)</f>
        <v>0</v>
      </c>
      <c r="BD32" s="31">
        <v>0</v>
      </c>
      <c r="BE32" s="31">
        <v>0</v>
      </c>
      <c r="BF32" s="120">
        <v>0</v>
      </c>
      <c r="BG32" s="31">
        <v>0</v>
      </c>
      <c r="BH32" s="31">
        <v>0</v>
      </c>
      <c r="BI32" s="31">
        <v>0</v>
      </c>
      <c r="BJ32" s="12">
        <f>SUM(BJ33:BJ39)</f>
        <v>48.15410599999999</v>
      </c>
      <c r="BK32" s="31">
        <v>0</v>
      </c>
      <c r="BL32" s="31">
        <v>0</v>
      </c>
      <c r="BM32" s="120">
        <v>7.799999999999999</v>
      </c>
      <c r="BN32" s="31">
        <v>0</v>
      </c>
      <c r="BO32" s="130">
        <v>0</v>
      </c>
      <c r="BP32" s="31">
        <v>0</v>
      </c>
      <c r="BQ32" s="12">
        <f>SUM(BQ33:BQ39)</f>
        <v>0</v>
      </c>
      <c r="BR32" s="31">
        <v>0</v>
      </c>
      <c r="BS32" s="31">
        <v>0</v>
      </c>
      <c r="BT32" s="31">
        <v>0</v>
      </c>
      <c r="BU32" s="31">
        <v>0</v>
      </c>
      <c r="BV32" s="130">
        <v>0</v>
      </c>
      <c r="BW32" s="25">
        <v>0</v>
      </c>
      <c r="BX32" s="15" t="s">
        <v>142</v>
      </c>
      <c r="BY32" s="25">
        <f t="shared" si="4"/>
        <v>0</v>
      </c>
      <c r="BZ32" s="15" t="e">
        <f t="shared" si="5"/>
        <v>#DIV/0!</v>
      </c>
      <c r="CA32" s="15"/>
    </row>
    <row r="33" spans="1:79" s="6" customFormat="1" ht="31.5">
      <c r="A33" s="17" t="s">
        <v>163</v>
      </c>
      <c r="B33" s="18" t="s">
        <v>119</v>
      </c>
      <c r="C33" s="19"/>
      <c r="D33" s="19"/>
      <c r="E33" s="26">
        <v>0</v>
      </c>
      <c r="F33" s="47">
        <f t="shared" si="1"/>
        <v>12.968</v>
      </c>
      <c r="G33" s="47">
        <v>0</v>
      </c>
      <c r="H33" s="47">
        <v>0</v>
      </c>
      <c r="I33" s="119">
        <v>1.73</v>
      </c>
      <c r="J33" s="47">
        <v>0</v>
      </c>
      <c r="K33" s="129">
        <v>0</v>
      </c>
      <c r="L33" s="47">
        <f>S33+Z33+AG33+AN33</f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92">
        <v>0</v>
      </c>
      <c r="V33" s="92">
        <v>0</v>
      </c>
      <c r="W33" s="110">
        <v>0</v>
      </c>
      <c r="X33" s="92">
        <v>0</v>
      </c>
      <c r="Y33" s="101">
        <v>0</v>
      </c>
      <c r="Z33" s="44">
        <v>0</v>
      </c>
      <c r="AA33" s="44">
        <v>12.968</v>
      </c>
      <c r="AB33" s="44">
        <v>0</v>
      </c>
      <c r="AC33" s="44">
        <v>0</v>
      </c>
      <c r="AD33" s="110">
        <v>1.73</v>
      </c>
      <c r="AE33" s="44">
        <v>0</v>
      </c>
      <c r="AF33" s="101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101">
        <v>0</v>
      </c>
      <c r="AN33" s="44">
        <v>0</v>
      </c>
      <c r="AO33" s="31">
        <f t="shared" si="3"/>
        <v>12.432901</v>
      </c>
      <c r="AP33" s="31">
        <f t="shared" si="0"/>
        <v>0</v>
      </c>
      <c r="AQ33" s="31">
        <f t="shared" si="0"/>
        <v>0</v>
      </c>
      <c r="AR33" s="31">
        <f t="shared" si="0"/>
        <v>1.89</v>
      </c>
      <c r="AS33" s="31">
        <f t="shared" si="0"/>
        <v>0</v>
      </c>
      <c r="AT33" s="130">
        <f t="shared" si="0"/>
        <v>0</v>
      </c>
      <c r="AU33" s="56">
        <v>0</v>
      </c>
      <c r="AV33" s="5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56">
        <v>0</v>
      </c>
      <c r="BC33" s="56">
        <v>0</v>
      </c>
      <c r="BD33" s="46">
        <v>0</v>
      </c>
      <c r="BE33" s="46">
        <v>0</v>
      </c>
      <c r="BF33" s="121">
        <v>0</v>
      </c>
      <c r="BG33" s="46">
        <v>0</v>
      </c>
      <c r="BH33" s="46">
        <v>0</v>
      </c>
      <c r="BI33" s="56">
        <v>0</v>
      </c>
      <c r="BJ33" s="56">
        <v>12.432901</v>
      </c>
      <c r="BK33" s="46">
        <v>0</v>
      </c>
      <c r="BL33" s="46">
        <v>0</v>
      </c>
      <c r="BM33" s="121">
        <v>1.89</v>
      </c>
      <c r="BN33" s="46">
        <v>0</v>
      </c>
      <c r="BO33" s="131">
        <v>0</v>
      </c>
      <c r="BP33" s="56">
        <v>0</v>
      </c>
      <c r="BQ33" s="56">
        <v>0</v>
      </c>
      <c r="BR33" s="46">
        <v>0</v>
      </c>
      <c r="BS33" s="46">
        <v>0</v>
      </c>
      <c r="BT33" s="46">
        <v>0</v>
      </c>
      <c r="BU33" s="46">
        <v>0</v>
      </c>
      <c r="BV33" s="131">
        <v>0</v>
      </c>
      <c r="BW33" s="26">
        <v>0</v>
      </c>
      <c r="BX33" s="19" t="s">
        <v>142</v>
      </c>
      <c r="BY33" s="25">
        <f t="shared" si="4"/>
        <v>0</v>
      </c>
      <c r="BZ33" s="15">
        <v>0</v>
      </c>
      <c r="CA33" s="19"/>
    </row>
    <row r="34" spans="1:79" s="6" customFormat="1" ht="31.5">
      <c r="A34" s="17" t="s">
        <v>163</v>
      </c>
      <c r="B34" s="18" t="s">
        <v>120</v>
      </c>
      <c r="C34" s="19"/>
      <c r="D34" s="19"/>
      <c r="E34" s="26">
        <v>0</v>
      </c>
      <c r="F34" s="47">
        <f t="shared" si="1"/>
        <v>11.558</v>
      </c>
      <c r="G34" s="47">
        <v>0</v>
      </c>
      <c r="H34" s="47">
        <v>0</v>
      </c>
      <c r="I34" s="119">
        <v>1.58</v>
      </c>
      <c r="J34" s="47">
        <v>0</v>
      </c>
      <c r="K34" s="129">
        <v>0</v>
      </c>
      <c r="L34" s="47">
        <f aca="true" t="shared" si="14" ref="L34:L52">S34+Z34+AG34+AN34</f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92">
        <v>0</v>
      </c>
      <c r="V34" s="92">
        <v>0</v>
      </c>
      <c r="W34" s="110">
        <v>0</v>
      </c>
      <c r="X34" s="92">
        <v>0</v>
      </c>
      <c r="Y34" s="101">
        <v>0</v>
      </c>
      <c r="Z34" s="44">
        <v>0</v>
      </c>
      <c r="AA34" s="44">
        <v>11.558</v>
      </c>
      <c r="AB34" s="44">
        <v>0</v>
      </c>
      <c r="AC34" s="44">
        <v>0</v>
      </c>
      <c r="AD34" s="110">
        <v>1.58</v>
      </c>
      <c r="AE34" s="44">
        <v>0</v>
      </c>
      <c r="AF34" s="101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101">
        <v>0</v>
      </c>
      <c r="AN34" s="44">
        <v>0</v>
      </c>
      <c r="AO34" s="31">
        <f t="shared" si="3"/>
        <v>9.298414</v>
      </c>
      <c r="AP34" s="31">
        <f aca="true" t="shared" si="15" ref="AP34:AP52">AW34+BD34+BK34+BR34</f>
        <v>0</v>
      </c>
      <c r="AQ34" s="31">
        <f aca="true" t="shared" si="16" ref="AQ34:AQ52">AX34+BE34+BL34+BS34</f>
        <v>0</v>
      </c>
      <c r="AR34" s="31">
        <f aca="true" t="shared" si="17" ref="AR34:AR52">AY34+BF34+BM34+BT34</f>
        <v>1.43</v>
      </c>
      <c r="AS34" s="31">
        <f aca="true" t="shared" si="18" ref="AS34:AS52">AZ34+BG34+BN34+BU34</f>
        <v>0</v>
      </c>
      <c r="AT34" s="130">
        <f aca="true" t="shared" si="19" ref="AT34:AT52">BA34+BH34+BO34+BV34</f>
        <v>0</v>
      </c>
      <c r="AU34" s="56">
        <v>0</v>
      </c>
      <c r="AV34" s="5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56">
        <v>0</v>
      </c>
      <c r="BC34" s="56">
        <v>0</v>
      </c>
      <c r="BD34" s="46">
        <v>0</v>
      </c>
      <c r="BE34" s="46">
        <v>0</v>
      </c>
      <c r="BF34" s="121">
        <v>0</v>
      </c>
      <c r="BG34" s="46">
        <v>0</v>
      </c>
      <c r="BH34" s="46">
        <v>0</v>
      </c>
      <c r="BI34" s="56">
        <v>0</v>
      </c>
      <c r="BJ34" s="56">
        <v>9.298414</v>
      </c>
      <c r="BK34" s="46">
        <v>0</v>
      </c>
      <c r="BL34" s="46">
        <v>0</v>
      </c>
      <c r="BM34" s="121">
        <v>1.43</v>
      </c>
      <c r="BN34" s="46">
        <v>0</v>
      </c>
      <c r="BO34" s="131">
        <v>0</v>
      </c>
      <c r="BP34" s="56">
        <v>0</v>
      </c>
      <c r="BQ34" s="56">
        <v>0</v>
      </c>
      <c r="BR34" s="46">
        <v>0</v>
      </c>
      <c r="BS34" s="46">
        <v>0</v>
      </c>
      <c r="BT34" s="46">
        <v>0</v>
      </c>
      <c r="BU34" s="46">
        <v>0</v>
      </c>
      <c r="BV34" s="131">
        <v>0</v>
      </c>
      <c r="BW34" s="26">
        <v>0</v>
      </c>
      <c r="BX34" s="19" t="s">
        <v>142</v>
      </c>
      <c r="BY34" s="25">
        <f t="shared" si="4"/>
        <v>0</v>
      </c>
      <c r="BZ34" s="15">
        <v>0</v>
      </c>
      <c r="CA34" s="19"/>
    </row>
    <row r="35" spans="1:79" s="6" customFormat="1" ht="31.5">
      <c r="A35" s="17" t="s">
        <v>163</v>
      </c>
      <c r="B35" s="18" t="s">
        <v>121</v>
      </c>
      <c r="C35" s="19"/>
      <c r="D35" s="19"/>
      <c r="E35" s="26">
        <v>0</v>
      </c>
      <c r="F35" s="47">
        <f t="shared" si="1"/>
        <v>5.4458</v>
      </c>
      <c r="G35" s="47">
        <v>0</v>
      </c>
      <c r="H35" s="47">
        <v>0</v>
      </c>
      <c r="I35" s="119">
        <v>0.83</v>
      </c>
      <c r="J35" s="47">
        <v>0</v>
      </c>
      <c r="K35" s="129">
        <v>0</v>
      </c>
      <c r="L35" s="47">
        <f t="shared" si="14"/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92">
        <v>0</v>
      </c>
      <c r="V35" s="92">
        <v>0</v>
      </c>
      <c r="W35" s="110">
        <v>0</v>
      </c>
      <c r="X35" s="92">
        <v>0</v>
      </c>
      <c r="Y35" s="101">
        <v>0</v>
      </c>
      <c r="Z35" s="44">
        <v>0</v>
      </c>
      <c r="AA35" s="44">
        <v>5.4458</v>
      </c>
      <c r="AB35" s="44">
        <v>0</v>
      </c>
      <c r="AC35" s="44">
        <v>0</v>
      </c>
      <c r="AD35" s="110">
        <v>0.83</v>
      </c>
      <c r="AE35" s="44">
        <v>0</v>
      </c>
      <c r="AF35" s="101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101">
        <v>0</v>
      </c>
      <c r="AN35" s="44">
        <v>0</v>
      </c>
      <c r="AO35" s="31">
        <f t="shared" si="3"/>
        <v>6.887617</v>
      </c>
      <c r="AP35" s="31">
        <f t="shared" si="15"/>
        <v>0</v>
      </c>
      <c r="AQ35" s="31">
        <f t="shared" si="16"/>
        <v>0</v>
      </c>
      <c r="AR35" s="31">
        <f t="shared" si="17"/>
        <v>0.85</v>
      </c>
      <c r="AS35" s="31">
        <f t="shared" si="18"/>
        <v>0</v>
      </c>
      <c r="AT35" s="130">
        <f t="shared" si="19"/>
        <v>0</v>
      </c>
      <c r="AU35" s="56">
        <v>0</v>
      </c>
      <c r="AV35" s="5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56">
        <v>0</v>
      </c>
      <c r="BC35" s="56">
        <v>0</v>
      </c>
      <c r="BD35" s="46">
        <v>0</v>
      </c>
      <c r="BE35" s="46">
        <v>0</v>
      </c>
      <c r="BF35" s="121">
        <v>0</v>
      </c>
      <c r="BG35" s="46">
        <v>0</v>
      </c>
      <c r="BH35" s="46">
        <v>0</v>
      </c>
      <c r="BI35" s="56">
        <v>0</v>
      </c>
      <c r="BJ35" s="56">
        <v>6.887617</v>
      </c>
      <c r="BK35" s="46">
        <v>0</v>
      </c>
      <c r="BL35" s="46">
        <v>0</v>
      </c>
      <c r="BM35" s="121">
        <v>0.85</v>
      </c>
      <c r="BN35" s="46">
        <v>0</v>
      </c>
      <c r="BO35" s="131">
        <v>0</v>
      </c>
      <c r="BP35" s="56">
        <v>0</v>
      </c>
      <c r="BQ35" s="56">
        <v>0</v>
      </c>
      <c r="BR35" s="46">
        <v>0</v>
      </c>
      <c r="BS35" s="46">
        <v>0</v>
      </c>
      <c r="BT35" s="46">
        <v>0</v>
      </c>
      <c r="BU35" s="46">
        <v>0</v>
      </c>
      <c r="BV35" s="131">
        <v>0</v>
      </c>
      <c r="BW35" s="26">
        <v>0</v>
      </c>
      <c r="BX35" s="19" t="s">
        <v>142</v>
      </c>
      <c r="BY35" s="25">
        <f t="shared" si="4"/>
        <v>0</v>
      </c>
      <c r="BZ35" s="15">
        <v>0</v>
      </c>
      <c r="CA35" s="19"/>
    </row>
    <row r="36" spans="1:79" s="6" customFormat="1" ht="31.5">
      <c r="A36" s="17" t="s">
        <v>163</v>
      </c>
      <c r="B36" s="18" t="s">
        <v>122</v>
      </c>
      <c r="C36" s="19"/>
      <c r="D36" s="19"/>
      <c r="E36" s="26">
        <v>0</v>
      </c>
      <c r="F36" s="47">
        <f t="shared" si="1"/>
        <v>5.4458</v>
      </c>
      <c r="G36" s="47">
        <v>0</v>
      </c>
      <c r="H36" s="47">
        <v>0</v>
      </c>
      <c r="I36" s="119">
        <v>0.83</v>
      </c>
      <c r="J36" s="47">
        <v>0</v>
      </c>
      <c r="K36" s="129">
        <v>0</v>
      </c>
      <c r="L36" s="47">
        <f t="shared" si="14"/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92">
        <v>0</v>
      </c>
      <c r="V36" s="92">
        <v>0</v>
      </c>
      <c r="W36" s="110">
        <v>0</v>
      </c>
      <c r="X36" s="92">
        <v>0</v>
      </c>
      <c r="Y36" s="101">
        <v>0</v>
      </c>
      <c r="Z36" s="44">
        <v>0</v>
      </c>
      <c r="AA36" s="44">
        <v>5.4458</v>
      </c>
      <c r="AB36" s="44">
        <v>0</v>
      </c>
      <c r="AC36" s="44">
        <v>0</v>
      </c>
      <c r="AD36" s="110">
        <v>0.83</v>
      </c>
      <c r="AE36" s="44">
        <v>0</v>
      </c>
      <c r="AF36" s="101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101">
        <v>0</v>
      </c>
      <c r="AN36" s="44">
        <v>0</v>
      </c>
      <c r="AO36" s="31">
        <f t="shared" si="3"/>
        <v>4.252501</v>
      </c>
      <c r="AP36" s="31">
        <f t="shared" si="15"/>
        <v>0</v>
      </c>
      <c r="AQ36" s="31">
        <f t="shared" si="16"/>
        <v>0</v>
      </c>
      <c r="AR36" s="31">
        <f t="shared" si="17"/>
        <v>0.85</v>
      </c>
      <c r="AS36" s="31">
        <f t="shared" si="18"/>
        <v>0</v>
      </c>
      <c r="AT36" s="130">
        <f t="shared" si="19"/>
        <v>0</v>
      </c>
      <c r="AU36" s="56">
        <v>0</v>
      </c>
      <c r="AV36" s="5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56">
        <v>0</v>
      </c>
      <c r="BC36" s="56">
        <v>0</v>
      </c>
      <c r="BD36" s="46">
        <v>0</v>
      </c>
      <c r="BE36" s="46">
        <v>0</v>
      </c>
      <c r="BF36" s="121">
        <v>0</v>
      </c>
      <c r="BG36" s="46">
        <v>0</v>
      </c>
      <c r="BH36" s="46">
        <v>0</v>
      </c>
      <c r="BI36" s="56">
        <v>0</v>
      </c>
      <c r="BJ36" s="56">
        <v>4.252501</v>
      </c>
      <c r="BK36" s="46">
        <v>0</v>
      </c>
      <c r="BL36" s="46">
        <v>0</v>
      </c>
      <c r="BM36" s="121">
        <v>0.85</v>
      </c>
      <c r="BN36" s="46">
        <v>0</v>
      </c>
      <c r="BO36" s="131">
        <v>0</v>
      </c>
      <c r="BP36" s="56">
        <v>0</v>
      </c>
      <c r="BQ36" s="56">
        <v>0</v>
      </c>
      <c r="BR36" s="46">
        <v>0</v>
      </c>
      <c r="BS36" s="46">
        <v>0</v>
      </c>
      <c r="BT36" s="46">
        <v>0</v>
      </c>
      <c r="BU36" s="46">
        <v>0</v>
      </c>
      <c r="BV36" s="131">
        <v>0</v>
      </c>
      <c r="BW36" s="26">
        <v>0</v>
      </c>
      <c r="BX36" s="19" t="s">
        <v>142</v>
      </c>
      <c r="BY36" s="25">
        <f t="shared" si="4"/>
        <v>0</v>
      </c>
      <c r="BZ36" s="15">
        <v>0</v>
      </c>
      <c r="CA36" s="19"/>
    </row>
    <row r="37" spans="1:79" s="6" customFormat="1" ht="31.5">
      <c r="A37" s="17" t="s">
        <v>163</v>
      </c>
      <c r="B37" s="18" t="s">
        <v>123</v>
      </c>
      <c r="C37" s="19"/>
      <c r="D37" s="19"/>
      <c r="E37" s="26">
        <v>0</v>
      </c>
      <c r="F37" s="47">
        <f t="shared" si="1"/>
        <v>7.02</v>
      </c>
      <c r="G37" s="47">
        <v>0</v>
      </c>
      <c r="H37" s="47">
        <v>0</v>
      </c>
      <c r="I37" s="119">
        <v>1.35</v>
      </c>
      <c r="J37" s="47">
        <v>0</v>
      </c>
      <c r="K37" s="129">
        <v>0</v>
      </c>
      <c r="L37" s="47">
        <f t="shared" si="14"/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92">
        <v>0</v>
      </c>
      <c r="V37" s="92">
        <v>0</v>
      </c>
      <c r="W37" s="110">
        <v>0</v>
      </c>
      <c r="X37" s="92">
        <v>0</v>
      </c>
      <c r="Y37" s="101">
        <v>0</v>
      </c>
      <c r="Z37" s="44">
        <v>0</v>
      </c>
      <c r="AA37" s="44">
        <v>7.02</v>
      </c>
      <c r="AB37" s="44">
        <v>0</v>
      </c>
      <c r="AC37" s="44">
        <v>0</v>
      </c>
      <c r="AD37" s="110">
        <v>1.35</v>
      </c>
      <c r="AE37" s="44">
        <v>0</v>
      </c>
      <c r="AF37" s="101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101">
        <v>0</v>
      </c>
      <c r="AN37" s="44">
        <v>0</v>
      </c>
      <c r="AO37" s="31">
        <f t="shared" si="3"/>
        <v>8.336745</v>
      </c>
      <c r="AP37" s="31">
        <f t="shared" si="15"/>
        <v>0</v>
      </c>
      <c r="AQ37" s="31">
        <f t="shared" si="16"/>
        <v>0</v>
      </c>
      <c r="AR37" s="31">
        <f t="shared" si="17"/>
        <v>1.27</v>
      </c>
      <c r="AS37" s="31">
        <f t="shared" si="18"/>
        <v>0</v>
      </c>
      <c r="AT37" s="130">
        <f t="shared" si="19"/>
        <v>0</v>
      </c>
      <c r="AU37" s="56">
        <v>0</v>
      </c>
      <c r="AV37" s="5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56">
        <v>0</v>
      </c>
      <c r="BC37" s="56">
        <v>0</v>
      </c>
      <c r="BD37" s="46">
        <v>0</v>
      </c>
      <c r="BE37" s="46">
        <v>0</v>
      </c>
      <c r="BF37" s="121">
        <v>0</v>
      </c>
      <c r="BG37" s="46">
        <v>0</v>
      </c>
      <c r="BH37" s="46">
        <v>0</v>
      </c>
      <c r="BI37" s="56">
        <v>0</v>
      </c>
      <c r="BJ37" s="56">
        <v>8.336745</v>
      </c>
      <c r="BK37" s="46">
        <v>0</v>
      </c>
      <c r="BL37" s="46">
        <v>0</v>
      </c>
      <c r="BM37" s="121">
        <v>1.27</v>
      </c>
      <c r="BN37" s="46">
        <v>0</v>
      </c>
      <c r="BO37" s="131">
        <v>0</v>
      </c>
      <c r="BP37" s="56">
        <v>0</v>
      </c>
      <c r="BQ37" s="56">
        <v>0</v>
      </c>
      <c r="BR37" s="46">
        <v>0</v>
      </c>
      <c r="BS37" s="46">
        <v>0</v>
      </c>
      <c r="BT37" s="46">
        <v>0</v>
      </c>
      <c r="BU37" s="46">
        <v>0</v>
      </c>
      <c r="BV37" s="131">
        <v>0</v>
      </c>
      <c r="BW37" s="26">
        <v>0</v>
      </c>
      <c r="BX37" s="19" t="s">
        <v>142</v>
      </c>
      <c r="BY37" s="25">
        <f t="shared" si="4"/>
        <v>0</v>
      </c>
      <c r="BZ37" s="15">
        <v>0</v>
      </c>
      <c r="CA37" s="19"/>
    </row>
    <row r="38" spans="1:79" s="6" customFormat="1" ht="50.25" customHeight="1">
      <c r="A38" s="17" t="s">
        <v>163</v>
      </c>
      <c r="B38" s="18" t="s">
        <v>124</v>
      </c>
      <c r="C38" s="19"/>
      <c r="D38" s="19"/>
      <c r="E38" s="26">
        <v>0</v>
      </c>
      <c r="F38" s="47">
        <f t="shared" si="1"/>
        <v>7.02</v>
      </c>
      <c r="G38" s="47">
        <v>0</v>
      </c>
      <c r="H38" s="47">
        <v>0</v>
      </c>
      <c r="I38" s="119">
        <v>1.4</v>
      </c>
      <c r="J38" s="47">
        <v>0</v>
      </c>
      <c r="K38" s="129">
        <v>0</v>
      </c>
      <c r="L38" s="47">
        <v>0</v>
      </c>
      <c r="M38" s="44">
        <f>M39+M40</f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92">
        <v>0</v>
      </c>
      <c r="V38" s="92">
        <v>0</v>
      </c>
      <c r="W38" s="110">
        <v>0</v>
      </c>
      <c r="X38" s="92">
        <v>0</v>
      </c>
      <c r="Y38" s="101">
        <v>0</v>
      </c>
      <c r="Z38" s="44">
        <f>Z39+Z40</f>
        <v>0</v>
      </c>
      <c r="AA38" s="44">
        <v>7.02</v>
      </c>
      <c r="AB38" s="44">
        <v>0</v>
      </c>
      <c r="AC38" s="44">
        <v>0</v>
      </c>
      <c r="AD38" s="110">
        <v>1.4</v>
      </c>
      <c r="AE38" s="44">
        <v>0</v>
      </c>
      <c r="AF38" s="101">
        <v>0</v>
      </c>
      <c r="AG38" s="44">
        <f>AG39+AG40</f>
        <v>20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101">
        <v>0</v>
      </c>
      <c r="AN38" s="44">
        <v>0</v>
      </c>
      <c r="AO38" s="31">
        <f t="shared" si="3"/>
        <v>5.357012</v>
      </c>
      <c r="AP38" s="31">
        <f t="shared" si="15"/>
        <v>0</v>
      </c>
      <c r="AQ38" s="31">
        <f t="shared" si="16"/>
        <v>0</v>
      </c>
      <c r="AR38" s="31">
        <f t="shared" si="17"/>
        <v>1.27</v>
      </c>
      <c r="AS38" s="31">
        <f t="shared" si="18"/>
        <v>0</v>
      </c>
      <c r="AT38" s="130">
        <f t="shared" si="19"/>
        <v>0</v>
      </c>
      <c r="AU38" s="56">
        <v>0</v>
      </c>
      <c r="AV38" s="56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56">
        <v>0</v>
      </c>
      <c r="BC38" s="56">
        <v>0</v>
      </c>
      <c r="BD38" s="45">
        <v>0</v>
      </c>
      <c r="BE38" s="45">
        <v>0</v>
      </c>
      <c r="BF38" s="119">
        <v>0</v>
      </c>
      <c r="BG38" s="45">
        <v>0</v>
      </c>
      <c r="BH38" s="45">
        <v>0</v>
      </c>
      <c r="BI38" s="56">
        <v>0</v>
      </c>
      <c r="BJ38" s="56">
        <v>5.357012</v>
      </c>
      <c r="BK38" s="45">
        <v>0</v>
      </c>
      <c r="BL38" s="45">
        <v>0</v>
      </c>
      <c r="BM38" s="119">
        <v>1.27</v>
      </c>
      <c r="BN38" s="45">
        <v>0</v>
      </c>
      <c r="BO38" s="129">
        <v>0</v>
      </c>
      <c r="BP38" s="56">
        <v>0</v>
      </c>
      <c r="BQ38" s="56">
        <v>0</v>
      </c>
      <c r="BR38" s="45">
        <v>0</v>
      </c>
      <c r="BS38" s="45">
        <v>0</v>
      </c>
      <c r="BT38" s="45">
        <v>0</v>
      </c>
      <c r="BU38" s="45">
        <v>0</v>
      </c>
      <c r="BV38" s="129">
        <v>0</v>
      </c>
      <c r="BW38" s="26">
        <f>BW39+BW40</f>
        <v>0</v>
      </c>
      <c r="BX38" s="19" t="s">
        <v>142</v>
      </c>
      <c r="BY38" s="25">
        <f t="shared" si="4"/>
        <v>0</v>
      </c>
      <c r="BZ38" s="15">
        <v>0</v>
      </c>
      <c r="CA38" s="19"/>
    </row>
    <row r="39" spans="1:79" s="6" customFormat="1" ht="36.75" customHeight="1">
      <c r="A39" s="17" t="s">
        <v>163</v>
      </c>
      <c r="B39" s="18" t="s">
        <v>125</v>
      </c>
      <c r="C39" s="19"/>
      <c r="D39" s="19"/>
      <c r="E39" s="26">
        <v>0</v>
      </c>
      <c r="F39" s="47">
        <f t="shared" si="1"/>
        <v>1.59</v>
      </c>
      <c r="G39" s="47">
        <v>0</v>
      </c>
      <c r="H39" s="47">
        <v>0</v>
      </c>
      <c r="I39" s="119">
        <v>0.37</v>
      </c>
      <c r="J39" s="47">
        <v>0</v>
      </c>
      <c r="K39" s="129">
        <v>0</v>
      </c>
      <c r="L39" s="47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92">
        <v>0</v>
      </c>
      <c r="V39" s="92">
        <v>0</v>
      </c>
      <c r="W39" s="110">
        <v>0</v>
      </c>
      <c r="X39" s="92">
        <v>0</v>
      </c>
      <c r="Y39" s="101">
        <v>0</v>
      </c>
      <c r="Z39" s="44">
        <v>0</v>
      </c>
      <c r="AA39" s="44">
        <v>1.59</v>
      </c>
      <c r="AB39" s="44">
        <v>0</v>
      </c>
      <c r="AC39" s="44">
        <v>0</v>
      </c>
      <c r="AD39" s="110">
        <v>0.37</v>
      </c>
      <c r="AE39" s="44">
        <v>0</v>
      </c>
      <c r="AF39" s="101">
        <v>0</v>
      </c>
      <c r="AG39" s="44">
        <v>20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101">
        <v>0</v>
      </c>
      <c r="AN39" s="44">
        <v>0</v>
      </c>
      <c r="AO39" s="31">
        <f t="shared" si="3"/>
        <v>1.588916</v>
      </c>
      <c r="AP39" s="31">
        <f t="shared" si="15"/>
        <v>0</v>
      </c>
      <c r="AQ39" s="31">
        <f t="shared" si="16"/>
        <v>0</v>
      </c>
      <c r="AR39" s="31">
        <f t="shared" si="17"/>
        <v>0.24</v>
      </c>
      <c r="AS39" s="31">
        <f t="shared" si="18"/>
        <v>0</v>
      </c>
      <c r="AT39" s="130">
        <f t="shared" si="19"/>
        <v>0</v>
      </c>
      <c r="AU39" s="56">
        <v>0</v>
      </c>
      <c r="AV39" s="5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56">
        <v>0</v>
      </c>
      <c r="BC39" s="56">
        <v>0</v>
      </c>
      <c r="BD39" s="46">
        <v>0</v>
      </c>
      <c r="BE39" s="46">
        <v>0</v>
      </c>
      <c r="BF39" s="121">
        <v>0</v>
      </c>
      <c r="BG39" s="46">
        <v>0</v>
      </c>
      <c r="BH39" s="46">
        <v>0</v>
      </c>
      <c r="BI39" s="56">
        <v>0</v>
      </c>
      <c r="BJ39" s="56">
        <v>1.588916</v>
      </c>
      <c r="BK39" s="46">
        <v>0</v>
      </c>
      <c r="BL39" s="46">
        <v>0</v>
      </c>
      <c r="BM39" s="121">
        <v>0.24</v>
      </c>
      <c r="BN39" s="46">
        <v>0</v>
      </c>
      <c r="BO39" s="131">
        <v>0</v>
      </c>
      <c r="BP39" s="56">
        <v>0</v>
      </c>
      <c r="BQ39" s="56">
        <v>0</v>
      </c>
      <c r="BR39" s="46">
        <v>0</v>
      </c>
      <c r="BS39" s="46">
        <v>0</v>
      </c>
      <c r="BT39" s="46">
        <v>0</v>
      </c>
      <c r="BU39" s="46">
        <v>0</v>
      </c>
      <c r="BV39" s="131">
        <v>0</v>
      </c>
      <c r="BW39" s="26">
        <v>0</v>
      </c>
      <c r="BX39" s="19" t="s">
        <v>142</v>
      </c>
      <c r="BY39" s="25">
        <f t="shared" si="4"/>
        <v>0</v>
      </c>
      <c r="BZ39" s="15">
        <v>0</v>
      </c>
      <c r="CA39" s="19"/>
    </row>
    <row r="40" spans="1:79" s="28" customFormat="1" ht="56.25" customHeight="1">
      <c r="A40" s="13" t="s">
        <v>164</v>
      </c>
      <c r="B40" s="21" t="s">
        <v>126</v>
      </c>
      <c r="C40" s="15" t="s">
        <v>127</v>
      </c>
      <c r="D40" s="15"/>
      <c r="E40" s="25">
        <v>0</v>
      </c>
      <c r="F40" s="11">
        <f t="shared" si="1"/>
        <v>2.3988</v>
      </c>
      <c r="G40" s="11">
        <v>0</v>
      </c>
      <c r="H40" s="11">
        <v>0</v>
      </c>
      <c r="I40" s="118">
        <v>1</v>
      </c>
      <c r="J40" s="11">
        <v>0</v>
      </c>
      <c r="K40" s="128">
        <v>0</v>
      </c>
      <c r="L40" s="11">
        <f t="shared" si="14"/>
        <v>0</v>
      </c>
      <c r="M40" s="43">
        <f>M41+M42</f>
        <v>0</v>
      </c>
      <c r="N40" s="43">
        <f aca="true" t="shared" si="20" ref="N40:AN40">N41+N42</f>
        <v>0</v>
      </c>
      <c r="O40" s="43">
        <f t="shared" si="20"/>
        <v>0</v>
      </c>
      <c r="P40" s="43">
        <f t="shared" si="20"/>
        <v>0</v>
      </c>
      <c r="Q40" s="43">
        <f t="shared" si="20"/>
        <v>0</v>
      </c>
      <c r="R40" s="43">
        <f t="shared" si="20"/>
        <v>0</v>
      </c>
      <c r="S40" s="43">
        <f t="shared" si="20"/>
        <v>0</v>
      </c>
      <c r="T40" s="43">
        <f t="shared" si="20"/>
        <v>0.493</v>
      </c>
      <c r="U40" s="91">
        <f t="shared" si="20"/>
        <v>0</v>
      </c>
      <c r="V40" s="91">
        <f t="shared" si="20"/>
        <v>0</v>
      </c>
      <c r="W40" s="109">
        <f t="shared" si="20"/>
        <v>0.18</v>
      </c>
      <c r="X40" s="91">
        <f t="shared" si="20"/>
        <v>0</v>
      </c>
      <c r="Y40" s="100">
        <f t="shared" si="20"/>
        <v>0</v>
      </c>
      <c r="Z40" s="43">
        <f t="shared" si="20"/>
        <v>0</v>
      </c>
      <c r="AA40" s="43">
        <f t="shared" si="20"/>
        <v>1.9058</v>
      </c>
      <c r="AB40" s="43">
        <f t="shared" si="20"/>
        <v>0</v>
      </c>
      <c r="AC40" s="43">
        <f t="shared" si="20"/>
        <v>0</v>
      </c>
      <c r="AD40" s="109">
        <f t="shared" si="20"/>
        <v>0.82</v>
      </c>
      <c r="AE40" s="43">
        <f t="shared" si="20"/>
        <v>0</v>
      </c>
      <c r="AF40" s="100">
        <f t="shared" si="20"/>
        <v>0</v>
      </c>
      <c r="AG40" s="43">
        <f t="shared" si="20"/>
        <v>0</v>
      </c>
      <c r="AH40" s="43">
        <f t="shared" si="20"/>
        <v>0</v>
      </c>
      <c r="AI40" s="43">
        <f t="shared" si="20"/>
        <v>0</v>
      </c>
      <c r="AJ40" s="43">
        <f t="shared" si="20"/>
        <v>0</v>
      </c>
      <c r="AK40" s="43">
        <f t="shared" si="20"/>
        <v>0</v>
      </c>
      <c r="AL40" s="43">
        <f t="shared" si="20"/>
        <v>0</v>
      </c>
      <c r="AM40" s="100">
        <f t="shared" si="20"/>
        <v>0</v>
      </c>
      <c r="AN40" s="43">
        <f t="shared" si="20"/>
        <v>0</v>
      </c>
      <c r="AO40" s="31">
        <f t="shared" si="3"/>
        <v>2.263372</v>
      </c>
      <c r="AP40" s="31">
        <f t="shared" si="15"/>
        <v>0</v>
      </c>
      <c r="AQ40" s="31">
        <f t="shared" si="16"/>
        <v>0</v>
      </c>
      <c r="AR40" s="31">
        <f t="shared" si="17"/>
        <v>0.98</v>
      </c>
      <c r="AS40" s="31">
        <f t="shared" si="18"/>
        <v>0</v>
      </c>
      <c r="AT40" s="130">
        <f t="shared" si="19"/>
        <v>0</v>
      </c>
      <c r="AU40" s="31">
        <v>0</v>
      </c>
      <c r="AV40" s="12">
        <f>AV41+AV42</f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1">
        <v>0</v>
      </c>
      <c r="BC40" s="12">
        <f>BC41+BC42</f>
        <v>0.479794</v>
      </c>
      <c r="BD40" s="31">
        <v>0</v>
      </c>
      <c r="BE40" s="31">
        <v>0</v>
      </c>
      <c r="BF40" s="120">
        <v>0.16</v>
      </c>
      <c r="BG40" s="31">
        <v>0</v>
      </c>
      <c r="BH40" s="31">
        <v>0</v>
      </c>
      <c r="BI40" s="31">
        <v>0</v>
      </c>
      <c r="BJ40" s="12">
        <f>BJ41+BJ42</f>
        <v>1.783578</v>
      </c>
      <c r="BK40" s="31">
        <v>0</v>
      </c>
      <c r="BL40" s="31">
        <v>0</v>
      </c>
      <c r="BM40" s="120">
        <v>0.82</v>
      </c>
      <c r="BN40" s="31">
        <v>0</v>
      </c>
      <c r="BO40" s="130">
        <v>0</v>
      </c>
      <c r="BP40" s="31">
        <v>0</v>
      </c>
      <c r="BQ40" s="12">
        <f>BQ41+BQ42</f>
        <v>0</v>
      </c>
      <c r="BR40" s="31">
        <v>0</v>
      </c>
      <c r="BS40" s="31">
        <v>0</v>
      </c>
      <c r="BT40" s="31">
        <v>0</v>
      </c>
      <c r="BU40" s="31">
        <v>0</v>
      </c>
      <c r="BV40" s="130">
        <v>0</v>
      </c>
      <c r="BW40" s="25">
        <v>0</v>
      </c>
      <c r="BX40" s="15" t="s">
        <v>142</v>
      </c>
      <c r="BY40" s="25">
        <f t="shared" si="4"/>
        <v>0</v>
      </c>
      <c r="BZ40" s="15" t="e">
        <f t="shared" si="5"/>
        <v>#DIV/0!</v>
      </c>
      <c r="CA40" s="15"/>
    </row>
    <row r="41" spans="1:79" s="6" customFormat="1" ht="31.5">
      <c r="A41" s="17" t="s">
        <v>164</v>
      </c>
      <c r="B41" s="18" t="s">
        <v>128</v>
      </c>
      <c r="C41" s="19" t="s">
        <v>142</v>
      </c>
      <c r="D41" s="19"/>
      <c r="E41" s="26">
        <v>0</v>
      </c>
      <c r="F41" s="47">
        <f t="shared" si="1"/>
        <v>0.493</v>
      </c>
      <c r="G41" s="47">
        <v>0</v>
      </c>
      <c r="H41" s="47">
        <v>0</v>
      </c>
      <c r="I41" s="119">
        <v>0.18</v>
      </c>
      <c r="J41" s="47">
        <v>0</v>
      </c>
      <c r="K41" s="129">
        <v>0</v>
      </c>
      <c r="L41" s="47">
        <f t="shared" si="14"/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0.493</v>
      </c>
      <c r="U41" s="92">
        <v>0</v>
      </c>
      <c r="V41" s="92">
        <v>0</v>
      </c>
      <c r="W41" s="110">
        <v>0.18</v>
      </c>
      <c r="X41" s="92">
        <v>0</v>
      </c>
      <c r="Y41" s="101">
        <v>0</v>
      </c>
      <c r="Z41" s="44">
        <v>0</v>
      </c>
      <c r="AA41" s="44">
        <v>0</v>
      </c>
      <c r="AB41" s="44">
        <v>0</v>
      </c>
      <c r="AC41" s="44">
        <v>0</v>
      </c>
      <c r="AD41" s="110">
        <v>0</v>
      </c>
      <c r="AE41" s="44">
        <v>0</v>
      </c>
      <c r="AF41" s="101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101">
        <v>0</v>
      </c>
      <c r="AN41" s="44">
        <v>0</v>
      </c>
      <c r="AO41" s="31">
        <f t="shared" si="3"/>
        <v>0.479794</v>
      </c>
      <c r="AP41" s="31">
        <f t="shared" si="15"/>
        <v>0</v>
      </c>
      <c r="AQ41" s="31">
        <f t="shared" si="16"/>
        <v>0</v>
      </c>
      <c r="AR41" s="31">
        <f t="shared" si="17"/>
        <v>0.16</v>
      </c>
      <c r="AS41" s="31">
        <f t="shared" si="18"/>
        <v>0</v>
      </c>
      <c r="AT41" s="130">
        <f t="shared" si="19"/>
        <v>3</v>
      </c>
      <c r="AU41" s="56">
        <v>0</v>
      </c>
      <c r="AV41" s="56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56">
        <v>0</v>
      </c>
      <c r="BC41" s="56">
        <v>0.479794</v>
      </c>
      <c r="BD41" s="45">
        <v>0</v>
      </c>
      <c r="BE41" s="45">
        <v>0</v>
      </c>
      <c r="BF41" s="119">
        <v>0.16</v>
      </c>
      <c r="BG41" s="45">
        <v>0</v>
      </c>
      <c r="BH41" s="45">
        <v>0</v>
      </c>
      <c r="BI41" s="56">
        <v>0</v>
      </c>
      <c r="BJ41" s="56">
        <v>0</v>
      </c>
      <c r="BK41" s="45">
        <v>0</v>
      </c>
      <c r="BL41" s="45">
        <v>0</v>
      </c>
      <c r="BM41" s="119">
        <v>0</v>
      </c>
      <c r="BN41" s="45">
        <v>0</v>
      </c>
      <c r="BO41" s="129">
        <v>0</v>
      </c>
      <c r="BP41" s="56">
        <v>0</v>
      </c>
      <c r="BQ41" s="56">
        <v>0</v>
      </c>
      <c r="BR41" s="45">
        <v>0</v>
      </c>
      <c r="BS41" s="45">
        <v>0</v>
      </c>
      <c r="BT41" s="45">
        <v>0</v>
      </c>
      <c r="BU41" s="45">
        <v>0</v>
      </c>
      <c r="BV41" s="129">
        <v>3</v>
      </c>
      <c r="BW41" s="26">
        <f>SUM(BW42:BW46)</f>
        <v>0</v>
      </c>
      <c r="BX41" s="19" t="s">
        <v>142</v>
      </c>
      <c r="BY41" s="25">
        <f t="shared" si="4"/>
        <v>0</v>
      </c>
      <c r="BZ41" s="15">
        <v>0</v>
      </c>
      <c r="CA41" s="19"/>
    </row>
    <row r="42" spans="1:79" s="6" customFormat="1" ht="73.5">
      <c r="A42" s="17" t="s">
        <v>164</v>
      </c>
      <c r="B42" s="18" t="s">
        <v>129</v>
      </c>
      <c r="C42" s="19" t="s">
        <v>142</v>
      </c>
      <c r="D42" s="19"/>
      <c r="E42" s="26">
        <v>0</v>
      </c>
      <c r="F42" s="47">
        <f t="shared" si="1"/>
        <v>1.9058</v>
      </c>
      <c r="G42" s="47">
        <v>0</v>
      </c>
      <c r="H42" s="47">
        <v>0</v>
      </c>
      <c r="I42" s="119">
        <v>0.82</v>
      </c>
      <c r="J42" s="47">
        <v>0</v>
      </c>
      <c r="K42" s="129">
        <v>0</v>
      </c>
      <c r="L42" s="47">
        <f t="shared" si="14"/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92">
        <v>0</v>
      </c>
      <c r="V42" s="92">
        <v>0</v>
      </c>
      <c r="W42" s="110">
        <v>0</v>
      </c>
      <c r="X42" s="92">
        <v>0</v>
      </c>
      <c r="Y42" s="101">
        <v>0</v>
      </c>
      <c r="Z42" s="44">
        <v>0</v>
      </c>
      <c r="AA42" s="44">
        <v>1.9058</v>
      </c>
      <c r="AB42" s="44">
        <v>0</v>
      </c>
      <c r="AC42" s="44">
        <v>0</v>
      </c>
      <c r="AD42" s="110">
        <v>0.82</v>
      </c>
      <c r="AE42" s="44">
        <v>0</v>
      </c>
      <c r="AF42" s="101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101">
        <v>0</v>
      </c>
      <c r="AN42" s="44">
        <v>0</v>
      </c>
      <c r="AO42" s="31">
        <f t="shared" si="3"/>
        <v>1.783578</v>
      </c>
      <c r="AP42" s="31">
        <f t="shared" si="15"/>
        <v>0</v>
      </c>
      <c r="AQ42" s="31">
        <f t="shared" si="16"/>
        <v>0</v>
      </c>
      <c r="AR42" s="31">
        <f t="shared" si="17"/>
        <v>0.82</v>
      </c>
      <c r="AS42" s="31">
        <f t="shared" si="18"/>
        <v>0</v>
      </c>
      <c r="AT42" s="130">
        <f t="shared" si="19"/>
        <v>0</v>
      </c>
      <c r="AU42" s="56">
        <v>0</v>
      </c>
      <c r="AV42" s="5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56">
        <v>0</v>
      </c>
      <c r="BC42" s="56">
        <v>0</v>
      </c>
      <c r="BD42" s="46">
        <v>0</v>
      </c>
      <c r="BE42" s="46">
        <v>0</v>
      </c>
      <c r="BF42" s="121">
        <v>0</v>
      </c>
      <c r="BG42" s="46">
        <v>0</v>
      </c>
      <c r="BH42" s="46">
        <v>0</v>
      </c>
      <c r="BI42" s="56">
        <v>0</v>
      </c>
      <c r="BJ42" s="56">
        <v>1.783578</v>
      </c>
      <c r="BK42" s="46">
        <v>0</v>
      </c>
      <c r="BL42" s="46">
        <v>0</v>
      </c>
      <c r="BM42" s="121">
        <v>0.82</v>
      </c>
      <c r="BN42" s="46">
        <v>0</v>
      </c>
      <c r="BO42" s="131">
        <v>0</v>
      </c>
      <c r="BP42" s="56">
        <v>0</v>
      </c>
      <c r="BQ42" s="56">
        <v>0</v>
      </c>
      <c r="BR42" s="46">
        <v>0</v>
      </c>
      <c r="BS42" s="46">
        <v>0</v>
      </c>
      <c r="BT42" s="46">
        <v>0</v>
      </c>
      <c r="BU42" s="46">
        <v>0</v>
      </c>
      <c r="BV42" s="131">
        <v>0</v>
      </c>
      <c r="BW42" s="26">
        <v>0</v>
      </c>
      <c r="BX42" s="19" t="s">
        <v>142</v>
      </c>
      <c r="BY42" s="25">
        <f t="shared" si="4"/>
        <v>0</v>
      </c>
      <c r="BZ42" s="15" t="e">
        <f t="shared" si="5"/>
        <v>#DIV/0!</v>
      </c>
      <c r="CA42" s="19"/>
    </row>
    <row r="43" spans="1:79" s="28" customFormat="1" ht="52.5">
      <c r="A43" s="13" t="s">
        <v>165</v>
      </c>
      <c r="B43" s="14" t="s">
        <v>166</v>
      </c>
      <c r="C43" s="15" t="s">
        <v>135</v>
      </c>
      <c r="D43" s="15"/>
      <c r="E43" s="25">
        <v>0</v>
      </c>
      <c r="F43" s="11">
        <f t="shared" si="1"/>
        <v>102.08200000000001</v>
      </c>
      <c r="G43" s="11">
        <v>0</v>
      </c>
      <c r="H43" s="11">
        <v>0</v>
      </c>
      <c r="I43" s="118">
        <v>0</v>
      </c>
      <c r="J43" s="11">
        <v>0</v>
      </c>
      <c r="K43" s="128">
        <v>3050</v>
      </c>
      <c r="L43" s="11">
        <f t="shared" si="14"/>
        <v>0</v>
      </c>
      <c r="M43" s="43">
        <f aca="true" t="shared" si="21" ref="M43:R43">M44</f>
        <v>69.328</v>
      </c>
      <c r="N43" s="43">
        <f t="shared" si="21"/>
        <v>0</v>
      </c>
      <c r="O43" s="43">
        <f t="shared" si="21"/>
        <v>0</v>
      </c>
      <c r="P43" s="43">
        <f t="shared" si="21"/>
        <v>0</v>
      </c>
      <c r="Q43" s="43">
        <f t="shared" si="21"/>
        <v>0</v>
      </c>
      <c r="R43" s="43">
        <f t="shared" si="21"/>
        <v>0</v>
      </c>
      <c r="S43" s="43">
        <f aca="true" t="shared" si="22" ref="O43:AN44">S44</f>
        <v>0</v>
      </c>
      <c r="T43" s="43">
        <f t="shared" si="22"/>
        <v>13.411</v>
      </c>
      <c r="U43" s="91">
        <f>U44</f>
        <v>0</v>
      </c>
      <c r="V43" s="91">
        <f aca="true" t="shared" si="23" ref="V43:Y44">V44</f>
        <v>0</v>
      </c>
      <c r="W43" s="109">
        <f t="shared" si="23"/>
        <v>0</v>
      </c>
      <c r="X43" s="91">
        <f t="shared" si="23"/>
        <v>0</v>
      </c>
      <c r="Y43" s="100">
        <f t="shared" si="23"/>
        <v>3050</v>
      </c>
      <c r="Z43" s="43">
        <f t="shared" si="22"/>
        <v>0</v>
      </c>
      <c r="AA43" s="43">
        <f aca="true" t="shared" si="24" ref="AA43:AF43">AA44</f>
        <v>19.343</v>
      </c>
      <c r="AB43" s="43">
        <f t="shared" si="24"/>
        <v>0</v>
      </c>
      <c r="AC43" s="43">
        <f t="shared" si="24"/>
        <v>0</v>
      </c>
      <c r="AD43" s="109">
        <f t="shared" si="24"/>
        <v>0</v>
      </c>
      <c r="AE43" s="43">
        <f t="shared" si="24"/>
        <v>0</v>
      </c>
      <c r="AF43" s="100">
        <f t="shared" si="24"/>
        <v>0</v>
      </c>
      <c r="AG43" s="43">
        <f t="shared" si="22"/>
        <v>0</v>
      </c>
      <c r="AH43" s="43">
        <f t="shared" si="22"/>
        <v>0</v>
      </c>
      <c r="AI43" s="43">
        <f t="shared" si="22"/>
        <v>0</v>
      </c>
      <c r="AJ43" s="43">
        <f t="shared" si="22"/>
        <v>0</v>
      </c>
      <c r="AK43" s="43">
        <f t="shared" si="22"/>
        <v>0</v>
      </c>
      <c r="AL43" s="43">
        <f t="shared" si="22"/>
        <v>0</v>
      </c>
      <c r="AM43" s="100">
        <f t="shared" si="22"/>
        <v>0</v>
      </c>
      <c r="AN43" s="43">
        <f t="shared" si="22"/>
        <v>0</v>
      </c>
      <c r="AO43" s="31">
        <f t="shared" si="3"/>
        <v>104.502264</v>
      </c>
      <c r="AP43" s="31">
        <f t="shared" si="15"/>
        <v>0</v>
      </c>
      <c r="AQ43" s="31">
        <f t="shared" si="16"/>
        <v>0</v>
      </c>
      <c r="AR43" s="31">
        <f t="shared" si="17"/>
        <v>0</v>
      </c>
      <c r="AS43" s="31">
        <f t="shared" si="18"/>
        <v>0</v>
      </c>
      <c r="AT43" s="130">
        <f t="shared" si="19"/>
        <v>3050</v>
      </c>
      <c r="AU43" s="31">
        <v>0</v>
      </c>
      <c r="AV43" s="12">
        <f>AV44</f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1">
        <f>BB44</f>
        <v>0</v>
      </c>
      <c r="BC43" s="12">
        <f>BC44</f>
        <v>0</v>
      </c>
      <c r="BD43" s="31">
        <v>0</v>
      </c>
      <c r="BE43" s="31">
        <v>0</v>
      </c>
      <c r="BF43" s="120">
        <v>0</v>
      </c>
      <c r="BG43" s="31">
        <v>0</v>
      </c>
      <c r="BH43" s="31">
        <v>0</v>
      </c>
      <c r="BI43" s="31">
        <f>BI44</f>
        <v>0</v>
      </c>
      <c r="BJ43" s="12">
        <f>BJ44</f>
        <v>104.502264</v>
      </c>
      <c r="BK43" s="31">
        <v>0</v>
      </c>
      <c r="BL43" s="31">
        <v>0</v>
      </c>
      <c r="BM43" s="120">
        <v>0</v>
      </c>
      <c r="BN43" s="31">
        <v>0</v>
      </c>
      <c r="BO43" s="130">
        <v>3050</v>
      </c>
      <c r="BP43" s="31">
        <f>BP44</f>
        <v>0</v>
      </c>
      <c r="BQ43" s="12">
        <f>BQ44</f>
        <v>0</v>
      </c>
      <c r="BR43" s="31">
        <v>0</v>
      </c>
      <c r="BS43" s="31">
        <v>0</v>
      </c>
      <c r="BT43" s="31">
        <v>0</v>
      </c>
      <c r="BU43" s="31">
        <v>0</v>
      </c>
      <c r="BV43" s="130">
        <v>0</v>
      </c>
      <c r="BW43" s="25">
        <v>0</v>
      </c>
      <c r="BX43" s="15" t="s">
        <v>142</v>
      </c>
      <c r="BY43" s="25">
        <f t="shared" si="4"/>
        <v>0</v>
      </c>
      <c r="BZ43" s="15" t="e">
        <f t="shared" si="5"/>
        <v>#DIV/0!</v>
      </c>
      <c r="CA43" s="15"/>
    </row>
    <row r="44" spans="1:79" s="28" customFormat="1" ht="52.5">
      <c r="A44" s="13" t="s">
        <v>167</v>
      </c>
      <c r="B44" s="16" t="s">
        <v>136</v>
      </c>
      <c r="C44" s="15" t="s">
        <v>137</v>
      </c>
      <c r="D44" s="15"/>
      <c r="E44" s="25">
        <v>0</v>
      </c>
      <c r="F44" s="11">
        <f t="shared" si="1"/>
        <v>102.08200000000001</v>
      </c>
      <c r="G44" s="11">
        <v>0</v>
      </c>
      <c r="H44" s="11">
        <v>0</v>
      </c>
      <c r="I44" s="118">
        <v>0</v>
      </c>
      <c r="J44" s="11">
        <v>0</v>
      </c>
      <c r="K44" s="128">
        <v>3050</v>
      </c>
      <c r="L44" s="11">
        <f t="shared" si="14"/>
        <v>0</v>
      </c>
      <c r="M44" s="43">
        <f>M45</f>
        <v>69.328</v>
      </c>
      <c r="N44" s="43">
        <f>N45</f>
        <v>0</v>
      </c>
      <c r="O44" s="43">
        <f t="shared" si="22"/>
        <v>0</v>
      </c>
      <c r="P44" s="43">
        <f t="shared" si="22"/>
        <v>0</v>
      </c>
      <c r="Q44" s="43">
        <f t="shared" si="22"/>
        <v>0</v>
      </c>
      <c r="R44" s="43">
        <f t="shared" si="22"/>
        <v>0</v>
      </c>
      <c r="S44" s="43">
        <f t="shared" si="22"/>
        <v>0</v>
      </c>
      <c r="T44" s="43">
        <f t="shared" si="22"/>
        <v>13.411</v>
      </c>
      <c r="U44" s="91">
        <f>U45</f>
        <v>0</v>
      </c>
      <c r="V44" s="91">
        <f t="shared" si="23"/>
        <v>0</v>
      </c>
      <c r="W44" s="109">
        <f t="shared" si="23"/>
        <v>0</v>
      </c>
      <c r="X44" s="91">
        <f t="shared" si="23"/>
        <v>0</v>
      </c>
      <c r="Y44" s="100">
        <f t="shared" si="23"/>
        <v>3050</v>
      </c>
      <c r="Z44" s="43">
        <f t="shared" si="22"/>
        <v>0</v>
      </c>
      <c r="AA44" s="43">
        <f>AA45</f>
        <v>19.343</v>
      </c>
      <c r="AB44" s="43">
        <f t="shared" si="22"/>
        <v>0</v>
      </c>
      <c r="AC44" s="43">
        <f t="shared" si="22"/>
        <v>0</v>
      </c>
      <c r="AD44" s="109">
        <f t="shared" si="22"/>
        <v>0</v>
      </c>
      <c r="AE44" s="43">
        <f t="shared" si="22"/>
        <v>0</v>
      </c>
      <c r="AF44" s="100">
        <f t="shared" si="22"/>
        <v>0</v>
      </c>
      <c r="AG44" s="43">
        <f t="shared" si="22"/>
        <v>0</v>
      </c>
      <c r="AH44" s="43">
        <f t="shared" si="22"/>
        <v>0</v>
      </c>
      <c r="AI44" s="43">
        <f t="shared" si="22"/>
        <v>0</v>
      </c>
      <c r="AJ44" s="43">
        <f t="shared" si="22"/>
        <v>0</v>
      </c>
      <c r="AK44" s="43">
        <f t="shared" si="22"/>
        <v>0</v>
      </c>
      <c r="AL44" s="43">
        <f t="shared" si="22"/>
        <v>0</v>
      </c>
      <c r="AM44" s="100">
        <f t="shared" si="22"/>
        <v>0</v>
      </c>
      <c r="AN44" s="43">
        <f t="shared" si="22"/>
        <v>0</v>
      </c>
      <c r="AO44" s="31">
        <f t="shared" si="3"/>
        <v>104.502264</v>
      </c>
      <c r="AP44" s="31">
        <f t="shared" si="15"/>
        <v>0</v>
      </c>
      <c r="AQ44" s="31">
        <f t="shared" si="16"/>
        <v>0</v>
      </c>
      <c r="AR44" s="31">
        <f t="shared" si="17"/>
        <v>0</v>
      </c>
      <c r="AS44" s="31">
        <f t="shared" si="18"/>
        <v>0</v>
      </c>
      <c r="AT44" s="130">
        <f t="shared" si="19"/>
        <v>3050</v>
      </c>
      <c r="AU44" s="31">
        <v>0</v>
      </c>
      <c r="AV44" s="12">
        <f>AV45</f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1">
        <f>BB45</f>
        <v>0</v>
      </c>
      <c r="BC44" s="12">
        <f>BC45</f>
        <v>0</v>
      </c>
      <c r="BD44" s="31">
        <v>0</v>
      </c>
      <c r="BE44" s="31">
        <v>0</v>
      </c>
      <c r="BF44" s="120">
        <v>0</v>
      </c>
      <c r="BG44" s="31">
        <v>0</v>
      </c>
      <c r="BH44" s="31">
        <v>0</v>
      </c>
      <c r="BI44" s="31">
        <f>BI45</f>
        <v>0</v>
      </c>
      <c r="BJ44" s="12">
        <f>BJ45</f>
        <v>104.502264</v>
      </c>
      <c r="BK44" s="31">
        <v>0</v>
      </c>
      <c r="BL44" s="31">
        <v>0</v>
      </c>
      <c r="BM44" s="120">
        <v>0</v>
      </c>
      <c r="BN44" s="31">
        <v>0</v>
      </c>
      <c r="BO44" s="130">
        <v>3050</v>
      </c>
      <c r="BP44" s="31">
        <f>BP45</f>
        <v>0</v>
      </c>
      <c r="BQ44" s="12">
        <f>BQ45</f>
        <v>0</v>
      </c>
      <c r="BR44" s="31">
        <v>0</v>
      </c>
      <c r="BS44" s="31">
        <v>0</v>
      </c>
      <c r="BT44" s="31">
        <v>0</v>
      </c>
      <c r="BU44" s="31">
        <v>0</v>
      </c>
      <c r="BV44" s="130">
        <v>0</v>
      </c>
      <c r="BW44" s="25">
        <v>0</v>
      </c>
      <c r="BX44" s="15" t="s">
        <v>142</v>
      </c>
      <c r="BY44" s="25">
        <f t="shared" si="4"/>
        <v>0</v>
      </c>
      <c r="BZ44" s="15" t="e">
        <f t="shared" si="5"/>
        <v>#DIV/0!</v>
      </c>
      <c r="CA44" s="15"/>
    </row>
    <row r="45" spans="1:79" s="6" customFormat="1" ht="94.5">
      <c r="A45" s="17" t="s">
        <v>167</v>
      </c>
      <c r="B45" s="24" t="s">
        <v>138</v>
      </c>
      <c r="C45" s="19" t="s">
        <v>142</v>
      </c>
      <c r="D45" s="19"/>
      <c r="E45" s="26">
        <v>0</v>
      </c>
      <c r="F45" s="47">
        <f t="shared" si="1"/>
        <v>102.08200000000001</v>
      </c>
      <c r="G45" s="47">
        <v>0</v>
      </c>
      <c r="H45" s="47">
        <v>0</v>
      </c>
      <c r="I45" s="119">
        <v>0</v>
      </c>
      <c r="J45" s="47">
        <v>0</v>
      </c>
      <c r="K45" s="129">
        <v>3050</v>
      </c>
      <c r="L45" s="47">
        <f t="shared" si="14"/>
        <v>0</v>
      </c>
      <c r="M45" s="44">
        <v>69.328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13.411</v>
      </c>
      <c r="U45" s="92">
        <v>0</v>
      </c>
      <c r="V45" s="92">
        <v>0</v>
      </c>
      <c r="W45" s="110">
        <v>0</v>
      </c>
      <c r="X45" s="92">
        <v>0</v>
      </c>
      <c r="Y45" s="101">
        <v>3050</v>
      </c>
      <c r="Z45" s="44">
        <v>0</v>
      </c>
      <c r="AA45" s="44">
        <v>19.343</v>
      </c>
      <c r="AB45" s="44">
        <v>0</v>
      </c>
      <c r="AC45" s="44">
        <v>0</v>
      </c>
      <c r="AD45" s="110">
        <v>0</v>
      </c>
      <c r="AE45" s="44">
        <v>0</v>
      </c>
      <c r="AF45" s="101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101">
        <v>0</v>
      </c>
      <c r="AN45" s="44">
        <v>0</v>
      </c>
      <c r="AO45" s="31">
        <f t="shared" si="3"/>
        <v>104.502264</v>
      </c>
      <c r="AP45" s="31">
        <f t="shared" si="15"/>
        <v>0</v>
      </c>
      <c r="AQ45" s="31">
        <f t="shared" si="16"/>
        <v>0</v>
      </c>
      <c r="AR45" s="31">
        <f t="shared" si="17"/>
        <v>0</v>
      </c>
      <c r="AS45" s="31">
        <f t="shared" si="18"/>
        <v>0</v>
      </c>
      <c r="AT45" s="130">
        <v>3050</v>
      </c>
      <c r="AU45" s="56">
        <v>0</v>
      </c>
      <c r="AV45" s="5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56">
        <v>0</v>
      </c>
      <c r="BC45" s="56">
        <v>0</v>
      </c>
      <c r="BD45" s="46">
        <v>0</v>
      </c>
      <c r="BE45" s="46">
        <v>0</v>
      </c>
      <c r="BF45" s="121">
        <v>0</v>
      </c>
      <c r="BG45" s="46">
        <v>0</v>
      </c>
      <c r="BH45" s="46">
        <v>0</v>
      </c>
      <c r="BI45" s="56">
        <v>0</v>
      </c>
      <c r="BJ45" s="56">
        <v>104.502264</v>
      </c>
      <c r="BK45" s="46">
        <v>0</v>
      </c>
      <c r="BL45" s="46">
        <v>0</v>
      </c>
      <c r="BM45" s="121">
        <v>0</v>
      </c>
      <c r="BN45" s="46">
        <v>0</v>
      </c>
      <c r="BO45" s="131">
        <v>3050</v>
      </c>
      <c r="BP45" s="56">
        <v>0</v>
      </c>
      <c r="BQ45" s="56">
        <v>0</v>
      </c>
      <c r="BR45" s="46">
        <v>0</v>
      </c>
      <c r="BS45" s="46">
        <v>0</v>
      </c>
      <c r="BT45" s="46">
        <v>0</v>
      </c>
      <c r="BU45" s="46">
        <v>0</v>
      </c>
      <c r="BV45" s="131">
        <v>0</v>
      </c>
      <c r="BW45" s="26">
        <v>0</v>
      </c>
      <c r="BX45" s="19" t="s">
        <v>142</v>
      </c>
      <c r="BY45" s="25">
        <f t="shared" si="4"/>
        <v>0</v>
      </c>
      <c r="BZ45" s="15">
        <v>0</v>
      </c>
      <c r="CA45" s="19"/>
    </row>
    <row r="46" spans="1:79" s="28" customFormat="1" ht="42">
      <c r="A46" s="22" t="s">
        <v>168</v>
      </c>
      <c r="B46" s="23" t="s">
        <v>169</v>
      </c>
      <c r="C46" s="15" t="s">
        <v>130</v>
      </c>
      <c r="D46" s="15"/>
      <c r="E46" s="25">
        <v>0</v>
      </c>
      <c r="F46" s="11">
        <f t="shared" si="1"/>
        <v>9.1335</v>
      </c>
      <c r="G46" s="11">
        <v>0</v>
      </c>
      <c r="H46" s="11">
        <v>0</v>
      </c>
      <c r="I46" s="118">
        <v>0</v>
      </c>
      <c r="J46" s="11">
        <v>0</v>
      </c>
      <c r="K46" s="128">
        <v>8</v>
      </c>
      <c r="L46" s="11">
        <f t="shared" si="14"/>
        <v>0</v>
      </c>
      <c r="M46" s="43">
        <f>SUM(M47:M51)</f>
        <v>0</v>
      </c>
      <c r="N46" s="43">
        <f aca="true" t="shared" si="25" ref="N46:AN46">SUM(N47:N51)</f>
        <v>0</v>
      </c>
      <c r="O46" s="43">
        <f t="shared" si="25"/>
        <v>0</v>
      </c>
      <c r="P46" s="43">
        <f t="shared" si="25"/>
        <v>0</v>
      </c>
      <c r="Q46" s="43">
        <f t="shared" si="25"/>
        <v>0</v>
      </c>
      <c r="R46" s="43">
        <f t="shared" si="25"/>
        <v>0</v>
      </c>
      <c r="S46" s="43">
        <f t="shared" si="25"/>
        <v>0</v>
      </c>
      <c r="T46" s="43">
        <f t="shared" si="25"/>
        <v>0</v>
      </c>
      <c r="U46" s="91">
        <f t="shared" si="25"/>
        <v>0</v>
      </c>
      <c r="V46" s="91">
        <f t="shared" si="25"/>
        <v>0</v>
      </c>
      <c r="W46" s="109">
        <f t="shared" si="25"/>
        <v>0</v>
      </c>
      <c r="X46" s="91">
        <f t="shared" si="25"/>
        <v>0</v>
      </c>
      <c r="Y46" s="100">
        <f t="shared" si="25"/>
        <v>0</v>
      </c>
      <c r="Z46" s="43">
        <f t="shared" si="25"/>
        <v>0</v>
      </c>
      <c r="AA46" s="43">
        <f t="shared" si="25"/>
        <v>3.4059999999999997</v>
      </c>
      <c r="AB46" s="43">
        <f t="shared" si="25"/>
        <v>0</v>
      </c>
      <c r="AC46" s="43">
        <f t="shared" si="25"/>
        <v>0</v>
      </c>
      <c r="AD46" s="109">
        <f t="shared" si="25"/>
        <v>0</v>
      </c>
      <c r="AE46" s="43">
        <f t="shared" si="25"/>
        <v>0</v>
      </c>
      <c r="AF46" s="100">
        <f t="shared" si="25"/>
        <v>4</v>
      </c>
      <c r="AG46" s="43">
        <f t="shared" si="25"/>
        <v>0</v>
      </c>
      <c r="AH46" s="43">
        <f t="shared" si="25"/>
        <v>5.7275</v>
      </c>
      <c r="AI46" s="43">
        <f t="shared" si="25"/>
        <v>0</v>
      </c>
      <c r="AJ46" s="43">
        <f t="shared" si="25"/>
        <v>0</v>
      </c>
      <c r="AK46" s="43">
        <f t="shared" si="25"/>
        <v>0</v>
      </c>
      <c r="AL46" s="43">
        <f t="shared" si="25"/>
        <v>0</v>
      </c>
      <c r="AM46" s="100">
        <f t="shared" si="25"/>
        <v>4</v>
      </c>
      <c r="AN46" s="43">
        <f t="shared" si="25"/>
        <v>0</v>
      </c>
      <c r="AO46" s="31">
        <f t="shared" si="3"/>
        <v>9.073782999999999</v>
      </c>
      <c r="AP46" s="31">
        <f t="shared" si="15"/>
        <v>0</v>
      </c>
      <c r="AQ46" s="31">
        <f t="shared" si="16"/>
        <v>0</v>
      </c>
      <c r="AR46" s="31">
        <f t="shared" si="17"/>
        <v>0</v>
      </c>
      <c r="AS46" s="31">
        <f t="shared" si="18"/>
        <v>0</v>
      </c>
      <c r="AT46" s="130">
        <f t="shared" si="19"/>
        <v>7</v>
      </c>
      <c r="AU46" s="31">
        <v>0</v>
      </c>
      <c r="AV46" s="12">
        <f>SUM(AV47:AV51)</f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1">
        <v>0</v>
      </c>
      <c r="BC46" s="12">
        <f>SUM(BC47:BC51)</f>
        <v>0</v>
      </c>
      <c r="BD46" s="31">
        <v>0</v>
      </c>
      <c r="BE46" s="31">
        <v>0</v>
      </c>
      <c r="BF46" s="120">
        <v>0</v>
      </c>
      <c r="BG46" s="31">
        <v>0</v>
      </c>
      <c r="BH46" s="31">
        <v>0</v>
      </c>
      <c r="BI46" s="31">
        <f>SUM(BI47:BI51)</f>
        <v>0</v>
      </c>
      <c r="BJ46" s="12">
        <f>SUM(BJ47:BJ51)</f>
        <v>3.301806</v>
      </c>
      <c r="BK46" s="31">
        <v>0</v>
      </c>
      <c r="BL46" s="31">
        <v>0</v>
      </c>
      <c r="BM46" s="120">
        <v>0</v>
      </c>
      <c r="BN46" s="31">
        <v>0</v>
      </c>
      <c r="BO46" s="130">
        <v>4</v>
      </c>
      <c r="BP46" s="31">
        <f>SUM(BP47:BP51)</f>
        <v>0</v>
      </c>
      <c r="BQ46" s="12">
        <f>SUM(BQ47:BQ51)</f>
        <v>5.771977</v>
      </c>
      <c r="BR46" s="31">
        <v>0</v>
      </c>
      <c r="BS46" s="31">
        <v>0</v>
      </c>
      <c r="BT46" s="31">
        <v>0</v>
      </c>
      <c r="BU46" s="31">
        <v>0</v>
      </c>
      <c r="BV46" s="130">
        <v>3</v>
      </c>
      <c r="BW46" s="25">
        <v>0</v>
      </c>
      <c r="BX46" s="15" t="s">
        <v>142</v>
      </c>
      <c r="BY46" s="25">
        <f t="shared" si="4"/>
        <v>-0.044476999999999656</v>
      </c>
      <c r="BZ46" s="15">
        <f t="shared" si="5"/>
        <v>100.77655172413792</v>
      </c>
      <c r="CA46" s="15"/>
    </row>
    <row r="47" spans="1:79" s="6" customFormat="1" ht="21">
      <c r="A47" s="17" t="s">
        <v>168</v>
      </c>
      <c r="B47" s="18" t="s">
        <v>131</v>
      </c>
      <c r="C47" s="19" t="s">
        <v>142</v>
      </c>
      <c r="D47" s="19"/>
      <c r="E47" s="26">
        <v>0</v>
      </c>
      <c r="F47" s="47">
        <f t="shared" si="1"/>
        <v>0.753</v>
      </c>
      <c r="G47" s="47">
        <v>0</v>
      </c>
      <c r="H47" s="47">
        <v>0</v>
      </c>
      <c r="I47" s="119">
        <v>0</v>
      </c>
      <c r="J47" s="47">
        <v>0</v>
      </c>
      <c r="K47" s="129">
        <v>1</v>
      </c>
      <c r="L47" s="47">
        <f t="shared" si="14"/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92">
        <v>0</v>
      </c>
      <c r="V47" s="92">
        <v>0</v>
      </c>
      <c r="W47" s="110">
        <v>0</v>
      </c>
      <c r="X47" s="92">
        <v>0</v>
      </c>
      <c r="Y47" s="101">
        <v>0</v>
      </c>
      <c r="Z47" s="44">
        <v>0</v>
      </c>
      <c r="AA47" s="44">
        <v>0.753</v>
      </c>
      <c r="AB47" s="44">
        <v>0</v>
      </c>
      <c r="AC47" s="44">
        <v>0</v>
      </c>
      <c r="AD47" s="110">
        <v>0</v>
      </c>
      <c r="AE47" s="44">
        <v>0</v>
      </c>
      <c r="AF47" s="101">
        <v>1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101">
        <v>0</v>
      </c>
      <c r="AN47" s="44">
        <v>0</v>
      </c>
      <c r="AO47" s="31">
        <f t="shared" si="3"/>
        <v>0.732354</v>
      </c>
      <c r="AP47" s="31">
        <f t="shared" si="15"/>
        <v>0</v>
      </c>
      <c r="AQ47" s="31">
        <f t="shared" si="16"/>
        <v>0</v>
      </c>
      <c r="AR47" s="31">
        <f t="shared" si="17"/>
        <v>0</v>
      </c>
      <c r="AS47" s="31">
        <f t="shared" si="18"/>
        <v>0</v>
      </c>
      <c r="AT47" s="130">
        <f t="shared" si="19"/>
        <v>1</v>
      </c>
      <c r="AU47" s="56">
        <v>0</v>
      </c>
      <c r="AV47" s="56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56">
        <v>0</v>
      </c>
      <c r="BC47" s="56">
        <v>0</v>
      </c>
      <c r="BD47" s="45">
        <v>0</v>
      </c>
      <c r="BE47" s="45">
        <v>0</v>
      </c>
      <c r="BF47" s="119">
        <v>0</v>
      </c>
      <c r="BG47" s="45">
        <v>0</v>
      </c>
      <c r="BH47" s="45">
        <v>0</v>
      </c>
      <c r="BI47" s="56">
        <v>0</v>
      </c>
      <c r="BJ47" s="56">
        <v>0.732354</v>
      </c>
      <c r="BK47" s="45">
        <v>0</v>
      </c>
      <c r="BL47" s="45">
        <v>0</v>
      </c>
      <c r="BM47" s="119">
        <v>0</v>
      </c>
      <c r="BN47" s="45">
        <v>0</v>
      </c>
      <c r="BO47" s="129">
        <v>1</v>
      </c>
      <c r="BP47" s="56">
        <v>0</v>
      </c>
      <c r="BQ47" s="56">
        <v>0</v>
      </c>
      <c r="BR47" s="45">
        <v>0</v>
      </c>
      <c r="BS47" s="45">
        <v>0</v>
      </c>
      <c r="BT47" s="45">
        <v>0</v>
      </c>
      <c r="BU47" s="45">
        <v>0</v>
      </c>
      <c r="BV47" s="129">
        <v>0</v>
      </c>
      <c r="BW47" s="26">
        <f>BW48</f>
        <v>0</v>
      </c>
      <c r="BX47" s="19" t="s">
        <v>142</v>
      </c>
      <c r="BY47" s="25">
        <f t="shared" si="4"/>
        <v>0</v>
      </c>
      <c r="BZ47" s="15">
        <v>0</v>
      </c>
      <c r="CA47" s="19"/>
    </row>
    <row r="48" spans="1:79" s="6" customFormat="1" ht="21">
      <c r="A48" s="17" t="s">
        <v>168</v>
      </c>
      <c r="B48" s="18" t="s">
        <v>132</v>
      </c>
      <c r="C48" s="19" t="s">
        <v>142</v>
      </c>
      <c r="D48" s="19"/>
      <c r="E48" s="26">
        <v>0</v>
      </c>
      <c r="F48" s="47">
        <f t="shared" si="1"/>
        <v>0.857</v>
      </c>
      <c r="G48" s="47">
        <v>0</v>
      </c>
      <c r="H48" s="47">
        <v>0</v>
      </c>
      <c r="I48" s="119">
        <v>0</v>
      </c>
      <c r="J48" s="47">
        <v>0</v>
      </c>
      <c r="K48" s="129">
        <v>1</v>
      </c>
      <c r="L48" s="47">
        <f t="shared" si="14"/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92">
        <v>0</v>
      </c>
      <c r="V48" s="92">
        <v>0</v>
      </c>
      <c r="W48" s="110">
        <v>0</v>
      </c>
      <c r="X48" s="92">
        <v>0</v>
      </c>
      <c r="Y48" s="101">
        <v>0</v>
      </c>
      <c r="Z48" s="44">
        <v>0</v>
      </c>
      <c r="AA48" s="44">
        <v>0.857</v>
      </c>
      <c r="AB48" s="44">
        <v>0</v>
      </c>
      <c r="AC48" s="44">
        <v>0</v>
      </c>
      <c r="AD48" s="110">
        <v>0</v>
      </c>
      <c r="AE48" s="44">
        <v>0</v>
      </c>
      <c r="AF48" s="101">
        <v>1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101">
        <v>0</v>
      </c>
      <c r="AN48" s="44">
        <v>0</v>
      </c>
      <c r="AO48" s="31">
        <f t="shared" si="3"/>
        <v>0.832537</v>
      </c>
      <c r="AP48" s="31">
        <f t="shared" si="15"/>
        <v>0</v>
      </c>
      <c r="AQ48" s="31">
        <f t="shared" si="16"/>
        <v>0</v>
      </c>
      <c r="AR48" s="31">
        <f t="shared" si="17"/>
        <v>0</v>
      </c>
      <c r="AS48" s="31">
        <f t="shared" si="18"/>
        <v>0</v>
      </c>
      <c r="AT48" s="130">
        <f t="shared" si="19"/>
        <v>1</v>
      </c>
      <c r="AU48" s="56">
        <v>0</v>
      </c>
      <c r="AV48" s="56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56">
        <v>0</v>
      </c>
      <c r="BC48" s="56">
        <v>0</v>
      </c>
      <c r="BD48" s="45">
        <v>0</v>
      </c>
      <c r="BE48" s="45">
        <v>0</v>
      </c>
      <c r="BF48" s="119">
        <v>0</v>
      </c>
      <c r="BG48" s="45">
        <v>0</v>
      </c>
      <c r="BH48" s="45">
        <v>0</v>
      </c>
      <c r="BI48" s="56">
        <v>0</v>
      </c>
      <c r="BJ48" s="56">
        <v>0.832537</v>
      </c>
      <c r="BK48" s="45">
        <v>0</v>
      </c>
      <c r="BL48" s="45">
        <v>0</v>
      </c>
      <c r="BM48" s="119">
        <v>0</v>
      </c>
      <c r="BN48" s="45">
        <v>0</v>
      </c>
      <c r="BO48" s="129">
        <v>1</v>
      </c>
      <c r="BP48" s="56">
        <v>0</v>
      </c>
      <c r="BQ48" s="56">
        <v>0</v>
      </c>
      <c r="BR48" s="45">
        <v>0</v>
      </c>
      <c r="BS48" s="45">
        <v>0</v>
      </c>
      <c r="BT48" s="45">
        <v>0</v>
      </c>
      <c r="BU48" s="45">
        <v>0</v>
      </c>
      <c r="BV48" s="129">
        <v>0</v>
      </c>
      <c r="BW48" s="26">
        <f>BW49</f>
        <v>0</v>
      </c>
      <c r="BX48" s="19" t="s">
        <v>142</v>
      </c>
      <c r="BY48" s="25">
        <f t="shared" si="4"/>
        <v>0</v>
      </c>
      <c r="BZ48" s="15">
        <v>0</v>
      </c>
      <c r="CA48" s="19"/>
    </row>
    <row r="49" spans="1:79" s="6" customFormat="1" ht="21">
      <c r="A49" s="17" t="s">
        <v>168</v>
      </c>
      <c r="B49" s="18" t="s">
        <v>133</v>
      </c>
      <c r="C49" s="19" t="s">
        <v>142</v>
      </c>
      <c r="D49" s="19"/>
      <c r="E49" s="26">
        <v>0</v>
      </c>
      <c r="F49" s="47">
        <f t="shared" si="1"/>
        <v>0.832</v>
      </c>
      <c r="G49" s="47">
        <v>0</v>
      </c>
      <c r="H49" s="47">
        <v>0</v>
      </c>
      <c r="I49" s="119">
        <v>0</v>
      </c>
      <c r="J49" s="47">
        <v>0</v>
      </c>
      <c r="K49" s="129">
        <v>1</v>
      </c>
      <c r="L49" s="47">
        <f t="shared" si="14"/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92">
        <v>0</v>
      </c>
      <c r="V49" s="92">
        <v>0</v>
      </c>
      <c r="W49" s="110">
        <v>0</v>
      </c>
      <c r="X49" s="92">
        <v>0</v>
      </c>
      <c r="Y49" s="101">
        <v>0</v>
      </c>
      <c r="Z49" s="44">
        <v>0</v>
      </c>
      <c r="AA49" s="44">
        <v>0.832</v>
      </c>
      <c r="AB49" s="44">
        <v>0</v>
      </c>
      <c r="AC49" s="44">
        <v>0</v>
      </c>
      <c r="AD49" s="110">
        <v>0</v>
      </c>
      <c r="AE49" s="44">
        <v>0</v>
      </c>
      <c r="AF49" s="101">
        <v>1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101">
        <v>0</v>
      </c>
      <c r="AN49" s="44">
        <v>0</v>
      </c>
      <c r="AO49" s="31">
        <f t="shared" si="3"/>
        <v>0.808417</v>
      </c>
      <c r="AP49" s="31">
        <f t="shared" si="15"/>
        <v>0</v>
      </c>
      <c r="AQ49" s="31">
        <f t="shared" si="16"/>
        <v>0</v>
      </c>
      <c r="AR49" s="31">
        <f t="shared" si="17"/>
        <v>0</v>
      </c>
      <c r="AS49" s="31">
        <f t="shared" si="18"/>
        <v>0</v>
      </c>
      <c r="AT49" s="130">
        <f t="shared" si="19"/>
        <v>1</v>
      </c>
      <c r="AU49" s="56">
        <v>0</v>
      </c>
      <c r="AV49" s="5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56">
        <v>0</v>
      </c>
      <c r="BC49" s="56">
        <v>0</v>
      </c>
      <c r="BD49" s="46">
        <v>0</v>
      </c>
      <c r="BE49" s="46">
        <v>0</v>
      </c>
      <c r="BF49" s="121">
        <v>0</v>
      </c>
      <c r="BG49" s="46">
        <v>0</v>
      </c>
      <c r="BH49" s="46">
        <v>0</v>
      </c>
      <c r="BI49" s="56">
        <v>0</v>
      </c>
      <c r="BJ49" s="56">
        <v>0.808417</v>
      </c>
      <c r="BK49" s="46">
        <v>0</v>
      </c>
      <c r="BL49" s="46">
        <v>0</v>
      </c>
      <c r="BM49" s="121">
        <v>0</v>
      </c>
      <c r="BN49" s="46">
        <v>0</v>
      </c>
      <c r="BO49" s="131">
        <v>1</v>
      </c>
      <c r="BP49" s="56">
        <v>0</v>
      </c>
      <c r="BQ49" s="56">
        <v>0</v>
      </c>
      <c r="BR49" s="46">
        <v>0</v>
      </c>
      <c r="BS49" s="46">
        <v>0</v>
      </c>
      <c r="BT49" s="46">
        <v>0</v>
      </c>
      <c r="BU49" s="46">
        <v>0</v>
      </c>
      <c r="BV49" s="131">
        <v>0</v>
      </c>
      <c r="BW49" s="26">
        <v>0</v>
      </c>
      <c r="BX49" s="19" t="s">
        <v>142</v>
      </c>
      <c r="BY49" s="25">
        <f t="shared" si="4"/>
        <v>0</v>
      </c>
      <c r="BZ49" s="15">
        <v>0</v>
      </c>
      <c r="CA49" s="19"/>
    </row>
    <row r="50" spans="1:79" s="6" customFormat="1" ht="21">
      <c r="A50" s="17" t="s">
        <v>168</v>
      </c>
      <c r="B50" s="18" t="s">
        <v>134</v>
      </c>
      <c r="C50" s="19" t="s">
        <v>142</v>
      </c>
      <c r="D50" s="19"/>
      <c r="E50" s="26">
        <v>0</v>
      </c>
      <c r="F50" s="47">
        <f t="shared" si="1"/>
        <v>0.964</v>
      </c>
      <c r="G50" s="47">
        <v>0</v>
      </c>
      <c r="H50" s="47">
        <v>0</v>
      </c>
      <c r="I50" s="119">
        <v>0</v>
      </c>
      <c r="J50" s="47">
        <v>0</v>
      </c>
      <c r="K50" s="129">
        <v>1</v>
      </c>
      <c r="L50" s="47">
        <f t="shared" si="14"/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92">
        <v>0</v>
      </c>
      <c r="V50" s="92">
        <v>0</v>
      </c>
      <c r="W50" s="110">
        <v>0</v>
      </c>
      <c r="X50" s="92">
        <v>0</v>
      </c>
      <c r="Y50" s="101">
        <v>0</v>
      </c>
      <c r="Z50" s="44">
        <v>0</v>
      </c>
      <c r="AA50" s="44">
        <v>0.964</v>
      </c>
      <c r="AB50" s="44">
        <v>0</v>
      </c>
      <c r="AC50" s="44">
        <v>0</v>
      </c>
      <c r="AD50" s="110">
        <v>0</v>
      </c>
      <c r="AE50" s="44">
        <v>0</v>
      </c>
      <c r="AF50" s="101">
        <v>1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101">
        <v>0</v>
      </c>
      <c r="AN50" s="44">
        <v>0</v>
      </c>
      <c r="AO50" s="31">
        <f t="shared" si="3"/>
        <v>0.928498</v>
      </c>
      <c r="AP50" s="31">
        <f t="shared" si="15"/>
        <v>0</v>
      </c>
      <c r="AQ50" s="31">
        <f t="shared" si="16"/>
        <v>0</v>
      </c>
      <c r="AR50" s="31">
        <f t="shared" si="17"/>
        <v>0</v>
      </c>
      <c r="AS50" s="31">
        <f t="shared" si="18"/>
        <v>0</v>
      </c>
      <c r="AT50" s="130">
        <f t="shared" si="19"/>
        <v>1</v>
      </c>
      <c r="AU50" s="56">
        <v>0</v>
      </c>
      <c r="AV50" s="56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56">
        <v>0</v>
      </c>
      <c r="BC50" s="56">
        <v>0</v>
      </c>
      <c r="BD50" s="45">
        <v>0</v>
      </c>
      <c r="BE50" s="45">
        <v>0</v>
      </c>
      <c r="BF50" s="119">
        <v>0</v>
      </c>
      <c r="BG50" s="45">
        <v>0</v>
      </c>
      <c r="BH50" s="45">
        <v>0</v>
      </c>
      <c r="BI50" s="56">
        <v>0</v>
      </c>
      <c r="BJ50" s="56">
        <v>0.928498</v>
      </c>
      <c r="BK50" s="45">
        <v>0</v>
      </c>
      <c r="BL50" s="45">
        <v>0</v>
      </c>
      <c r="BM50" s="119">
        <v>0</v>
      </c>
      <c r="BN50" s="45">
        <v>0</v>
      </c>
      <c r="BO50" s="129">
        <v>1</v>
      </c>
      <c r="BP50" s="56">
        <v>0</v>
      </c>
      <c r="BQ50" s="56">
        <v>0</v>
      </c>
      <c r="BR50" s="45">
        <v>0</v>
      </c>
      <c r="BS50" s="45">
        <v>0</v>
      </c>
      <c r="BT50" s="45">
        <v>0</v>
      </c>
      <c r="BU50" s="45">
        <v>0</v>
      </c>
      <c r="BV50" s="129">
        <v>0</v>
      </c>
      <c r="BW50" s="26">
        <v>0</v>
      </c>
      <c r="BX50" s="19" t="s">
        <v>142</v>
      </c>
      <c r="BY50" s="25">
        <f t="shared" si="4"/>
        <v>0</v>
      </c>
      <c r="BZ50" s="15">
        <v>0</v>
      </c>
      <c r="CA50" s="19"/>
    </row>
    <row r="51" spans="1:79" s="6" customFormat="1" ht="21">
      <c r="A51" s="17" t="s">
        <v>168</v>
      </c>
      <c r="B51" s="18" t="s">
        <v>140</v>
      </c>
      <c r="C51" s="19" t="s">
        <v>142</v>
      </c>
      <c r="D51" s="19"/>
      <c r="E51" s="26">
        <v>0</v>
      </c>
      <c r="F51" s="47">
        <f t="shared" si="1"/>
        <v>5.7275</v>
      </c>
      <c r="G51" s="47">
        <v>0</v>
      </c>
      <c r="H51" s="47">
        <v>0</v>
      </c>
      <c r="I51" s="119">
        <v>0</v>
      </c>
      <c r="J51" s="47">
        <v>0</v>
      </c>
      <c r="K51" s="129">
        <v>4</v>
      </c>
      <c r="L51" s="47">
        <f t="shared" si="14"/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92">
        <v>0</v>
      </c>
      <c r="V51" s="92">
        <v>0</v>
      </c>
      <c r="W51" s="110">
        <v>0</v>
      </c>
      <c r="X51" s="92">
        <v>0</v>
      </c>
      <c r="Y51" s="101">
        <v>0</v>
      </c>
      <c r="Z51" s="44">
        <v>0</v>
      </c>
      <c r="AA51" s="44">
        <v>0</v>
      </c>
      <c r="AB51" s="44">
        <v>0</v>
      </c>
      <c r="AC51" s="44">
        <v>0</v>
      </c>
      <c r="AD51" s="110">
        <v>0</v>
      </c>
      <c r="AE51" s="44">
        <v>0</v>
      </c>
      <c r="AF51" s="101">
        <v>0</v>
      </c>
      <c r="AG51" s="44">
        <v>0</v>
      </c>
      <c r="AH51" s="44">
        <v>5.7275</v>
      </c>
      <c r="AI51" s="44">
        <v>0</v>
      </c>
      <c r="AJ51" s="44">
        <v>0</v>
      </c>
      <c r="AK51" s="44">
        <v>0</v>
      </c>
      <c r="AL51" s="44">
        <v>0</v>
      </c>
      <c r="AM51" s="101">
        <v>4</v>
      </c>
      <c r="AN51" s="44">
        <v>0</v>
      </c>
      <c r="AO51" s="31">
        <f t="shared" si="3"/>
        <v>5.771977</v>
      </c>
      <c r="AP51" s="31">
        <f t="shared" si="15"/>
        <v>0</v>
      </c>
      <c r="AQ51" s="31">
        <f t="shared" si="16"/>
        <v>0</v>
      </c>
      <c r="AR51" s="31">
        <f t="shared" si="17"/>
        <v>0</v>
      </c>
      <c r="AS51" s="31">
        <f t="shared" si="18"/>
        <v>0</v>
      </c>
      <c r="AT51" s="130">
        <f t="shared" si="19"/>
        <v>3</v>
      </c>
      <c r="AU51" s="56">
        <v>0</v>
      </c>
      <c r="AV51" s="56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56">
        <v>0</v>
      </c>
      <c r="BC51" s="56">
        <v>0</v>
      </c>
      <c r="BD51" s="45">
        <v>0</v>
      </c>
      <c r="BE51" s="45">
        <v>0</v>
      </c>
      <c r="BF51" s="119">
        <v>0</v>
      </c>
      <c r="BG51" s="45">
        <v>0</v>
      </c>
      <c r="BH51" s="45">
        <v>0</v>
      </c>
      <c r="BI51" s="56">
        <v>0</v>
      </c>
      <c r="BJ51" s="56">
        <v>0</v>
      </c>
      <c r="BK51" s="45">
        <v>0</v>
      </c>
      <c r="BL51" s="45">
        <v>0</v>
      </c>
      <c r="BM51" s="119">
        <v>0</v>
      </c>
      <c r="BN51" s="45">
        <v>0</v>
      </c>
      <c r="BO51" s="129">
        <v>0</v>
      </c>
      <c r="BP51" s="56">
        <v>0</v>
      </c>
      <c r="BQ51" s="56">
        <v>5.771977</v>
      </c>
      <c r="BR51" s="45">
        <v>0</v>
      </c>
      <c r="BS51" s="45">
        <v>0</v>
      </c>
      <c r="BT51" s="45">
        <v>0</v>
      </c>
      <c r="BU51" s="45">
        <v>0</v>
      </c>
      <c r="BV51" s="129">
        <v>3</v>
      </c>
      <c r="BW51" s="26">
        <v>0</v>
      </c>
      <c r="BX51" s="19" t="s">
        <v>142</v>
      </c>
      <c r="BY51" s="25">
        <f t="shared" si="4"/>
        <v>-0.044476999999999656</v>
      </c>
      <c r="BZ51" s="15">
        <f t="shared" si="5"/>
        <v>100.77655172413792</v>
      </c>
      <c r="CA51" s="19"/>
    </row>
    <row r="52" spans="1:79" s="30" customFormat="1" ht="23.25" customHeight="1">
      <c r="A52" s="74" t="s">
        <v>64</v>
      </c>
      <c r="B52" s="75"/>
      <c r="C52" s="15" t="s">
        <v>141</v>
      </c>
      <c r="D52" s="15"/>
      <c r="E52" s="25">
        <v>0</v>
      </c>
      <c r="F52" s="11">
        <f>M52+T52+AA52+AH52</f>
        <v>290.326</v>
      </c>
      <c r="G52" s="11">
        <v>2.5</v>
      </c>
      <c r="H52" s="11">
        <v>0</v>
      </c>
      <c r="I52" s="118">
        <v>65.204</v>
      </c>
      <c r="J52" s="11">
        <v>12.940000000000001</v>
      </c>
      <c r="K52" s="128">
        <v>3098</v>
      </c>
      <c r="L52" s="11">
        <f t="shared" si="14"/>
        <v>0</v>
      </c>
      <c r="M52" s="43">
        <f aca="true" t="shared" si="26" ref="M52:R52">M18+M19+M46</f>
        <v>108.311</v>
      </c>
      <c r="N52" s="43">
        <f t="shared" si="26"/>
        <v>0</v>
      </c>
      <c r="O52" s="43">
        <f t="shared" si="26"/>
        <v>0</v>
      </c>
      <c r="P52" s="43">
        <f>P18+P19+P46</f>
        <v>8.139</v>
      </c>
      <c r="Q52" s="43">
        <f t="shared" si="26"/>
        <v>3.008</v>
      </c>
      <c r="R52" s="43">
        <f t="shared" si="26"/>
        <v>0</v>
      </c>
      <c r="S52" s="31">
        <v>0</v>
      </c>
      <c r="T52" s="55">
        <f aca="true" t="shared" si="27" ref="T52:Y52">T18+T19+T46</f>
        <v>29.912</v>
      </c>
      <c r="U52" s="93">
        <f t="shared" si="27"/>
        <v>2.5</v>
      </c>
      <c r="V52" s="93">
        <f t="shared" si="27"/>
        <v>0</v>
      </c>
      <c r="W52" s="111">
        <f>W18+W19+W46</f>
        <v>9.334999999999999</v>
      </c>
      <c r="X52" s="93">
        <f t="shared" si="27"/>
        <v>1.144</v>
      </c>
      <c r="Y52" s="102">
        <f t="shared" si="27"/>
        <v>3050</v>
      </c>
      <c r="Z52" s="31">
        <v>0</v>
      </c>
      <c r="AA52" s="55">
        <f aca="true" t="shared" si="28" ref="AA52:AF52">AA18+AA19+AA46</f>
        <v>104.152</v>
      </c>
      <c r="AB52" s="55">
        <f t="shared" si="28"/>
        <v>0</v>
      </c>
      <c r="AC52" s="55">
        <f t="shared" si="28"/>
        <v>0</v>
      </c>
      <c r="AD52" s="111">
        <f t="shared" si="28"/>
        <v>28.57</v>
      </c>
      <c r="AE52" s="55">
        <f t="shared" si="28"/>
        <v>4.724</v>
      </c>
      <c r="AF52" s="102">
        <f t="shared" si="28"/>
        <v>34</v>
      </c>
      <c r="AG52" s="31">
        <v>0</v>
      </c>
      <c r="AH52" s="55">
        <f aca="true" t="shared" si="29" ref="AH52:AM52">AH18+AH19+AH46</f>
        <v>47.951</v>
      </c>
      <c r="AI52" s="55">
        <f t="shared" si="29"/>
        <v>0</v>
      </c>
      <c r="AJ52" s="55">
        <f t="shared" si="29"/>
        <v>0</v>
      </c>
      <c r="AK52" s="55">
        <f t="shared" si="29"/>
        <v>19.16</v>
      </c>
      <c r="AL52" s="55">
        <f t="shared" si="29"/>
        <v>4.064</v>
      </c>
      <c r="AM52" s="102">
        <f t="shared" si="29"/>
        <v>14</v>
      </c>
      <c r="AN52" s="31">
        <v>0</v>
      </c>
      <c r="AO52" s="31">
        <f>AV52+BC52+BJ52+BQ52</f>
        <v>298.041207</v>
      </c>
      <c r="AP52" s="31">
        <f t="shared" si="15"/>
        <v>3.8</v>
      </c>
      <c r="AQ52" s="31">
        <f t="shared" si="16"/>
        <v>0</v>
      </c>
      <c r="AR52" s="31">
        <f t="shared" si="17"/>
        <v>41.908</v>
      </c>
      <c r="AS52" s="31">
        <f t="shared" si="18"/>
        <v>5.284000000000001</v>
      </c>
      <c r="AT52" s="130">
        <f t="shared" si="19"/>
        <v>3071</v>
      </c>
      <c r="AU52" s="31">
        <v>0</v>
      </c>
      <c r="AV52" s="55">
        <f>AV18+AV19+AV46</f>
        <v>38.983628</v>
      </c>
      <c r="AW52" s="55">
        <v>0</v>
      </c>
      <c r="AX52" s="55">
        <v>0</v>
      </c>
      <c r="AY52" s="55">
        <v>8.139</v>
      </c>
      <c r="AZ52" s="55">
        <v>3.008</v>
      </c>
      <c r="BA52" s="55">
        <v>0</v>
      </c>
      <c r="BB52" s="31">
        <v>0</v>
      </c>
      <c r="BC52" s="55">
        <f>BC18+BC19+BC46</f>
        <v>16.471705</v>
      </c>
      <c r="BD52" s="55">
        <v>2.5</v>
      </c>
      <c r="BE52" s="55">
        <v>0</v>
      </c>
      <c r="BF52" s="111">
        <v>7.538</v>
      </c>
      <c r="BG52" s="55">
        <v>1.328</v>
      </c>
      <c r="BH52" s="55">
        <v>0</v>
      </c>
      <c r="BI52" s="55">
        <f>BI18+BI19+BI46</f>
        <v>0</v>
      </c>
      <c r="BJ52" s="55">
        <f>BJ18+BJ19+BJ46</f>
        <v>189.07769599999997</v>
      </c>
      <c r="BK52" s="55">
        <v>0.8</v>
      </c>
      <c r="BL52" s="55">
        <v>0</v>
      </c>
      <c r="BM52" s="111">
        <v>11.887</v>
      </c>
      <c r="BN52" s="55">
        <v>0.448</v>
      </c>
      <c r="BO52" s="102">
        <v>3068</v>
      </c>
      <c r="BP52" s="55">
        <f>BP18+BP19+BP46</f>
        <v>0</v>
      </c>
      <c r="BQ52" s="55">
        <f>BQ18+BQ19+BQ46</f>
        <v>53.508178</v>
      </c>
      <c r="BR52" s="55">
        <v>0.5</v>
      </c>
      <c r="BS52" s="55">
        <v>0</v>
      </c>
      <c r="BT52" s="55">
        <v>14.344000000000001</v>
      </c>
      <c r="BU52" s="55">
        <v>0.5</v>
      </c>
      <c r="BV52" s="102">
        <v>3</v>
      </c>
      <c r="BW52" s="27">
        <v>0</v>
      </c>
      <c r="BX52" s="15" t="s">
        <v>142</v>
      </c>
      <c r="BY52" s="25">
        <f t="shared" si="4"/>
        <v>-5.557178</v>
      </c>
      <c r="BZ52" s="15">
        <f t="shared" si="5"/>
        <v>111.58928489499696</v>
      </c>
      <c r="CA52" s="29"/>
    </row>
  </sheetData>
  <sheetProtection/>
  <mergeCells count="42">
    <mergeCell ref="BP7:BX7"/>
    <mergeCell ref="BR5:BV5"/>
    <mergeCell ref="BR9:BV9"/>
    <mergeCell ref="Q4:R4"/>
    <mergeCell ref="BB14:BH14"/>
    <mergeCell ref="N6:Z6"/>
    <mergeCell ref="AH15:AM15"/>
    <mergeCell ref="Q10:AB10"/>
    <mergeCell ref="O4:P4"/>
    <mergeCell ref="M15:R15"/>
    <mergeCell ref="A3:AM3"/>
    <mergeCell ref="A12:A16"/>
    <mergeCell ref="B12:B16"/>
    <mergeCell ref="D12:D16"/>
    <mergeCell ref="C12:C16"/>
    <mergeCell ref="CA12:CA16"/>
    <mergeCell ref="AN13:BV13"/>
    <mergeCell ref="BC15:BH15"/>
    <mergeCell ref="AU14:BA14"/>
    <mergeCell ref="E13:AM13"/>
    <mergeCell ref="E14:K14"/>
    <mergeCell ref="E12:AM12"/>
    <mergeCell ref="AN14:AT14"/>
    <mergeCell ref="A52:B52"/>
    <mergeCell ref="L14:R14"/>
    <mergeCell ref="S14:Y14"/>
    <mergeCell ref="Z14:AF14"/>
    <mergeCell ref="AV15:BA15"/>
    <mergeCell ref="AA15:AF15"/>
    <mergeCell ref="AG14:AM14"/>
    <mergeCell ref="F15:K15"/>
    <mergeCell ref="T15:Y15"/>
    <mergeCell ref="BY2:CA2"/>
    <mergeCell ref="BQ15:BV15"/>
    <mergeCell ref="BW15:BX15"/>
    <mergeCell ref="BY15:BZ15"/>
    <mergeCell ref="AN12:BV12"/>
    <mergeCell ref="BW12:BZ14"/>
    <mergeCell ref="AO15:AT15"/>
    <mergeCell ref="BP14:BV14"/>
    <mergeCell ref="BI14:BO14"/>
    <mergeCell ref="BJ15:BO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2020-02-14T12:03:32Z</cp:lastPrinted>
  <dcterms:created xsi:type="dcterms:W3CDTF">2011-01-11T10:25:48Z</dcterms:created>
  <dcterms:modified xsi:type="dcterms:W3CDTF">2020-02-14T12:14:42Z</dcterms:modified>
  <cp:category/>
  <cp:version/>
  <cp:contentType/>
  <cp:contentStatus/>
</cp:coreProperties>
</file>