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'стр.1'!$A$1:$X$65</definedName>
  </definedNames>
  <calcPr fullCalcOnLoad="1"/>
</workbook>
</file>

<file path=xl/sharedStrings.xml><?xml version="1.0" encoding="utf-8"?>
<sst xmlns="http://schemas.openxmlformats.org/spreadsheetml/2006/main" count="668" uniqueCount="125">
  <si>
    <t>План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</si>
  <si>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</si>
  <si>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</si>
  <si>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</si>
  <si>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</si>
  <si>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</si>
  <si>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</si>
  <si>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</si>
  <si>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</si>
  <si>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</si>
  <si>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</si>
  <si>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</si>
  <si>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</si>
  <si>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</si>
  <si>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</si>
  <si>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</si>
  <si>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</si>
  <si>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</si>
  <si>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</si>
  <si>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</si>
  <si>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</si>
  <si>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</si>
  <si>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</si>
  <si>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</si>
  <si>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</si>
  <si>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</si>
  <si>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</si>
  <si>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</si>
  <si>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</si>
  <si>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</si>
  <si>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</si>
  <si>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</si>
  <si>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</si>
  <si>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</si>
  <si>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</si>
  <si>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</si>
  <si>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</si>
  <si>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</si>
  <si>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1.1.1.5</t>
  </si>
  <si>
    <t>Замена камер КСО, установка их в существующее здание РП 75</t>
  </si>
  <si>
    <t>1.1.1.6</t>
  </si>
  <si>
    <t>Замена камер КСО, установка их в существующее здание ТП 725</t>
  </si>
  <si>
    <t>1.1.2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</si>
  <si>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</si>
  <si>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</si>
  <si>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1.1.2.11</t>
  </si>
  <si>
    <t>Замена электрооборудования в РУ-0,4кВ ЩСР-1 на ЩО-70 в ТП 236</t>
  </si>
  <si>
    <t>1.1.2.21</t>
  </si>
  <si>
    <t>Замена  вводных ячеек РУ-0,4 кВ на ячейки ЩО-70-3А-22У3 с автоматическими выключателями ВА 55-43 1600А в РП 71</t>
  </si>
  <si>
    <t>1.1.2.22</t>
  </si>
  <si>
    <t>Замена  вводных ячеек РУ-0,4 кВ на ячейки ЩО-70-3А-22У3 с автоматическими выключателями ВА 55-43 1600А в РП 35</t>
  </si>
  <si>
    <t>1.1.2.23</t>
  </si>
  <si>
    <t>Замена  вводных ячеек РУ-0,4 кВ на ячейки ЩО-70-3А-22У3 с автоматическими выключателями ВА 55-43 1600А в ТП 507</t>
  </si>
  <si>
    <t>1.1.2.24</t>
  </si>
  <si>
    <t>1.1.3</t>
  </si>
  <si>
    <t>Реконструкция линий электропередачи, всего, в том числе:</t>
  </si>
  <si>
    <t>G_14</t>
  </si>
  <si>
    <t>1.1.3.9</t>
  </si>
  <si>
    <t>Прокладка кабельной линии 6-10кВ ТП 638 - ТП 849</t>
  </si>
  <si>
    <t>1.1.3.13</t>
  </si>
  <si>
    <t>Прокладка кабельной линии 6-10кВ РП 64 - ТП 279</t>
  </si>
  <si>
    <t>1.1.3.18</t>
  </si>
  <si>
    <t>Прокладка кабельной линии 6-10кВ ПС 64 - ТП 589 ф. 12А, каб. 1</t>
  </si>
  <si>
    <t>1.1.3.19</t>
  </si>
  <si>
    <t>Прокладка кабельной линии 6-10кВ ПС 64 - ТП 589 ф. 12А, каб. 2</t>
  </si>
  <si>
    <t>1.1.3.20</t>
  </si>
  <si>
    <t>Прокладка кабельной линии 6-10кВ ПС 64 - РП 53 ф. 40Б, каб. 1</t>
  </si>
  <si>
    <t>1.1.3.21</t>
  </si>
  <si>
    <t>Прокладка кабельной линии 6-10кВ ПС 64 - РП 53 ф. 40Б, каб. 2</t>
  </si>
  <si>
    <t>1.1.3.25</t>
  </si>
  <si>
    <t>Прокладка кабельной линии 6-10кВ ПС 145 - РП 35 ф. 3</t>
  </si>
  <si>
    <t>1.1.4</t>
  </si>
  <si>
    <t>Модернизация, техническое перевооружение линий электропередачи, всего, в том числе:</t>
  </si>
  <si>
    <t>G_15</t>
  </si>
  <si>
    <t>1.1.4.1</t>
  </si>
  <si>
    <t>Прокладка КЛ-6кВ взамен ВЛ-6кВ    ПС 17 - РП 65 ф. 26Б</t>
  </si>
  <si>
    <t>1.1.4.9</t>
  </si>
  <si>
    <t>Прокладка ВЛ-6кВ взамен существующей ВЛ-6кВ, не подлежащей эксплуатации РП 47 - ТП 559 отпайка на РП 76</t>
  </si>
  <si>
    <t>1.2</t>
  </si>
  <si>
    <t>Создание систем противоаварийной и режимной автоматики</t>
  </si>
  <si>
    <t>G_24</t>
  </si>
  <si>
    <t>1.2.4</t>
  </si>
  <si>
    <t>Монтаж комплекта телемеханики в РП 67</t>
  </si>
  <si>
    <t>1.2.5</t>
  </si>
  <si>
    <t>Монтаж комплекта телемеханики в РП 59</t>
  </si>
  <si>
    <t>1.2.6</t>
  </si>
  <si>
    <t>Монтаж комплекта телемеханики в РП 35</t>
  </si>
  <si>
    <t>1.2.7</t>
  </si>
  <si>
    <t>Монтаж комплекта телемеханики в ТП 580</t>
  </si>
  <si>
    <t>1.2.8</t>
  </si>
  <si>
    <t>Монтаж комплекта телемеханики в РП 16</t>
  </si>
  <si>
    <t>1.3</t>
  </si>
  <si>
    <t>Создание систем телемеханики и связи</t>
  </si>
  <si>
    <t>G_16</t>
  </si>
  <si>
    <t>1.3.1</t>
  </si>
  <si>
    <t>Установка приборов учета, класс напряжения 0,22 (0,4) кВ, всего, в том числе:</t>
  </si>
  <si>
    <t>G_17</t>
  </si>
  <si>
    <t>1.3.1.1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</si>
  <si>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</si>
  <si>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2</t>
  </si>
  <si>
    <t>Новое строительство</t>
  </si>
  <si>
    <t>2.2</t>
  </si>
  <si>
    <t>Прочее новое строительство</t>
  </si>
  <si>
    <t>G_22</t>
  </si>
  <si>
    <t>2.2.1</t>
  </si>
  <si>
    <t>Технологическое присоединение, всего:</t>
  </si>
  <si>
    <t>G_08</t>
  </si>
  <si>
    <t>3</t>
  </si>
  <si>
    <t>Прочее</t>
  </si>
  <si>
    <t>3.2</t>
  </si>
  <si>
    <t>Приобретение машин и механизмов</t>
  </si>
  <si>
    <t>G_01</t>
  </si>
  <si>
    <t>2019</t>
  </si>
  <si>
    <t>Акционерное общество "Тульские городские электрические сети"</t>
  </si>
  <si>
    <t>Всего (2019 год)</t>
  </si>
  <si>
    <t>-</t>
  </si>
  <si>
    <t>*Данные предоставлены с нарастающим итогом с начала года</t>
  </si>
  <si>
    <t>Замена  вводных ячеек РУ-0,4 кВ на ячейки ЩО-70-3А-22У3 с автоматическими выключателями ВА 55-43 1600А в ТП 554</t>
  </si>
  <si>
    <t>Утверждаю
Директор по финансам и экономике АО "ТГЭС"</t>
  </si>
  <si>
    <t>Л.В.Грашина</t>
  </si>
  <si>
    <t>М.П.</t>
  </si>
  <si>
    <t>Распоряжением Правительства Тульской области №458-р от 24.07.2018</t>
  </si>
  <si>
    <t>III</t>
  </si>
  <si>
    <t>Факт за 9 месяцев 2019г.</t>
  </si>
  <si>
    <t xml:space="preserve"> 11.11.2019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</si>
</sst>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left" vertical="center" wrapText="1"/>
      <protection/>
    </xf>
    <xf numFmtId="0" fontId="4" fillId="33" borderId="10" xfId="0" applyNumberFormat="1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17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SheetLayoutView="100" zoomScalePageLayoutView="0" workbookViewId="0" topLeftCell="A1">
      <pane ySplit="24" topLeftCell="A40" activePane="bottomLeft" state="frozen"/>
      <selection pane="topLeft" activeCell="A1" sqref="A1"/>
      <selection pane="bottomLeft" activeCell="P64" sqref="P64"/>
    </sheetView>
  </sheetViews>
  <sheetFormatPr defaultColWidth="9.00390625" defaultRowHeight="12.75"/>
  <cols>
    <col min="1" max="1" width="7.125" style="1" customWidth="1"/>
    <col min="2" max="2" width="22.625" style="1" customWidth="1"/>
    <col min="3" max="3" width="12.00390625" style="1" customWidth="1"/>
    <col min="4" max="13" width="7.75390625" style="1" customWidth="1"/>
    <col min="14" max="14" width="7.125" style="1" bestFit="1" customWidth="1"/>
    <col min="15" max="19" width="6.75390625" style="1" customWidth="1"/>
    <col min="20" max="20" width="7.125" style="1" bestFit="1" customWidth="1"/>
    <col min="21" max="23" width="6.75390625" style="1" customWidth="1"/>
    <col min="24" max="24" width="12.625" style="1" customWidth="1"/>
    <col min="25" max="16384" width="9.125" style="1" customWidth="1"/>
  </cols>
  <sheetData>
    <row r="1" s="2" customFormat="1" ht="11.25">
      <c r="X1" s="7" t="s">
        <v>24</v>
      </c>
    </row>
    <row r="2" spans="16:24" s="2" customFormat="1" ht="24" customHeight="1">
      <c r="P2" s="8"/>
      <c r="Q2" s="8"/>
      <c r="R2" s="8"/>
      <c r="S2" s="8"/>
      <c r="T2" s="8"/>
      <c r="U2" s="8"/>
      <c r="V2" s="60" t="s">
        <v>4</v>
      </c>
      <c r="W2" s="60"/>
      <c r="X2" s="60"/>
    </row>
    <row r="3" spans="1:24" s="3" customFormat="1" ht="12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8:14" s="3" customFormat="1" ht="12.75">
      <c r="H4" s="28" t="s">
        <v>26</v>
      </c>
      <c r="I4" s="62" t="s">
        <v>122</v>
      </c>
      <c r="J4" s="62"/>
      <c r="K4" s="29" t="s">
        <v>27</v>
      </c>
      <c r="L4" s="62" t="s">
        <v>112</v>
      </c>
      <c r="M4" s="62"/>
      <c r="N4" s="29" t="s">
        <v>28</v>
      </c>
    </row>
    <row r="5" ht="11.25" customHeight="1"/>
    <row r="6" spans="8:18" s="3" customFormat="1" ht="12">
      <c r="H6" s="4" t="s">
        <v>5</v>
      </c>
      <c r="I6" s="64" t="s">
        <v>113</v>
      </c>
      <c r="J6" s="64"/>
      <c r="K6" s="64"/>
      <c r="L6" s="64"/>
      <c r="M6" s="64"/>
      <c r="N6" s="64"/>
      <c r="O6" s="64"/>
      <c r="P6" s="64"/>
      <c r="Q6" s="64"/>
      <c r="R6" s="64"/>
    </row>
    <row r="7" spans="9:18" s="2" customFormat="1" ht="12.75" customHeight="1">
      <c r="I7" s="48" t="s">
        <v>6</v>
      </c>
      <c r="J7" s="48"/>
      <c r="K7" s="48"/>
      <c r="L7" s="48"/>
      <c r="M7" s="48"/>
      <c r="N7" s="48"/>
      <c r="O7" s="48"/>
      <c r="P7" s="48"/>
      <c r="Q7" s="48"/>
      <c r="R7" s="48"/>
    </row>
    <row r="8" ht="11.25" customHeight="1"/>
    <row r="9" spans="11:14" s="3" customFormat="1" ht="12">
      <c r="K9" s="4" t="s">
        <v>7</v>
      </c>
      <c r="L9" s="63" t="s">
        <v>112</v>
      </c>
      <c r="M9" s="63"/>
      <c r="N9" s="3" t="s">
        <v>8</v>
      </c>
    </row>
    <row r="10" ht="11.25" customHeight="1"/>
    <row r="11" spans="10:19" s="3" customFormat="1" ht="12">
      <c r="J11" s="4" t="s">
        <v>9</v>
      </c>
      <c r="K11" s="63" t="s">
        <v>121</v>
      </c>
      <c r="L11" s="63"/>
      <c r="M11" s="63"/>
      <c r="N11" s="63"/>
      <c r="O11" s="63"/>
      <c r="P11" s="63"/>
      <c r="Q11" s="63"/>
      <c r="R11" s="63"/>
      <c r="S11" s="63"/>
    </row>
    <row r="12" spans="10:20" s="2" customFormat="1" ht="12.75" customHeight="1">
      <c r="J12" s="48" t="s">
        <v>10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0:20" s="2" customFormat="1" ht="12.75" customHeight="1"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0:24" s="2" customFormat="1" ht="36" customHeight="1">
      <c r="J14" s="33"/>
      <c r="K14" s="33"/>
      <c r="L14" s="33"/>
      <c r="M14" s="33"/>
      <c r="N14" s="33"/>
      <c r="O14" s="33"/>
      <c r="P14" s="33"/>
      <c r="Q14" s="33"/>
      <c r="R14" s="71" t="s">
        <v>118</v>
      </c>
      <c r="S14" s="71"/>
      <c r="T14" s="71"/>
      <c r="U14" s="71"/>
      <c r="V14" s="71"/>
      <c r="W14" s="71"/>
      <c r="X14" s="71"/>
    </row>
    <row r="15" spans="10:24" s="2" customFormat="1" ht="12.75" customHeight="1"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6"/>
      <c r="U15" s="37"/>
      <c r="V15" s="38"/>
      <c r="W15" s="35"/>
      <c r="X15" s="34" t="s">
        <v>119</v>
      </c>
    </row>
    <row r="16" spans="10:24" s="2" customFormat="1" ht="12.75" customHeight="1"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V16" s="49" t="s">
        <v>124</v>
      </c>
      <c r="W16" s="49"/>
      <c r="X16" s="49"/>
    </row>
    <row r="17" spans="10:24" s="2" customFormat="1" ht="12.75" customHeight="1"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X17" s="7" t="s">
        <v>120</v>
      </c>
    </row>
    <row r="18" ht="11.25" customHeight="1"/>
    <row r="19" spans="1:24" s="2" customFormat="1" ht="15" customHeight="1">
      <c r="A19" s="53" t="s">
        <v>11</v>
      </c>
      <c r="B19" s="53" t="s">
        <v>12</v>
      </c>
      <c r="C19" s="53" t="s">
        <v>13</v>
      </c>
      <c r="D19" s="57" t="s">
        <v>14</v>
      </c>
      <c r="E19" s="57"/>
      <c r="F19" s="57"/>
      <c r="G19" s="57"/>
      <c r="H19" s="57"/>
      <c r="I19" s="57"/>
      <c r="J19" s="57"/>
      <c r="K19" s="57"/>
      <c r="L19" s="57"/>
      <c r="M19" s="58"/>
      <c r="N19" s="65" t="s">
        <v>21</v>
      </c>
      <c r="O19" s="66"/>
      <c r="P19" s="66"/>
      <c r="Q19" s="66"/>
      <c r="R19" s="66"/>
      <c r="S19" s="66"/>
      <c r="T19" s="66"/>
      <c r="U19" s="66"/>
      <c r="V19" s="66"/>
      <c r="W19" s="67"/>
      <c r="X19" s="53" t="s">
        <v>2</v>
      </c>
    </row>
    <row r="20" spans="1:24" s="2" customFormat="1" ht="15" customHeight="1">
      <c r="A20" s="54"/>
      <c r="B20" s="54"/>
      <c r="C20" s="54"/>
      <c r="D20" s="56" t="s">
        <v>114</v>
      </c>
      <c r="E20" s="57"/>
      <c r="F20" s="57"/>
      <c r="G20" s="57"/>
      <c r="H20" s="57"/>
      <c r="I20" s="57"/>
      <c r="J20" s="57"/>
      <c r="K20" s="57"/>
      <c r="L20" s="57"/>
      <c r="M20" s="58"/>
      <c r="N20" s="68"/>
      <c r="O20" s="69"/>
      <c r="P20" s="69"/>
      <c r="Q20" s="69"/>
      <c r="R20" s="69"/>
      <c r="S20" s="69"/>
      <c r="T20" s="69"/>
      <c r="U20" s="69"/>
      <c r="V20" s="69"/>
      <c r="W20" s="70"/>
      <c r="X20" s="54"/>
    </row>
    <row r="21" spans="1:24" s="2" customFormat="1" ht="15" customHeight="1">
      <c r="A21" s="54"/>
      <c r="B21" s="54"/>
      <c r="C21" s="54"/>
      <c r="D21" s="56" t="s">
        <v>0</v>
      </c>
      <c r="E21" s="57"/>
      <c r="F21" s="57"/>
      <c r="G21" s="57"/>
      <c r="H21" s="58"/>
      <c r="I21" s="56" t="s">
        <v>123</v>
      </c>
      <c r="J21" s="57"/>
      <c r="K21" s="57"/>
      <c r="L21" s="57"/>
      <c r="M21" s="58"/>
      <c r="N21" s="50" t="s">
        <v>15</v>
      </c>
      <c r="O21" s="50"/>
      <c r="P21" s="50" t="s">
        <v>16</v>
      </c>
      <c r="Q21" s="50"/>
      <c r="R21" s="50" t="s">
        <v>17</v>
      </c>
      <c r="S21" s="50"/>
      <c r="T21" s="50" t="s">
        <v>18</v>
      </c>
      <c r="U21" s="50"/>
      <c r="V21" s="50" t="s">
        <v>23</v>
      </c>
      <c r="W21" s="50"/>
      <c r="X21" s="54"/>
    </row>
    <row r="22" spans="1:24" s="2" customFormat="1" ht="111.75" customHeight="1">
      <c r="A22" s="54"/>
      <c r="B22" s="54"/>
      <c r="C22" s="54"/>
      <c r="D22" s="51" t="s">
        <v>15</v>
      </c>
      <c r="E22" s="51" t="s">
        <v>16</v>
      </c>
      <c r="F22" s="51" t="s">
        <v>17</v>
      </c>
      <c r="G22" s="51" t="s">
        <v>18</v>
      </c>
      <c r="H22" s="51" t="s">
        <v>19</v>
      </c>
      <c r="I22" s="51" t="s">
        <v>20</v>
      </c>
      <c r="J22" s="51" t="s">
        <v>16</v>
      </c>
      <c r="K22" s="51" t="s">
        <v>17</v>
      </c>
      <c r="L22" s="51" t="s">
        <v>18</v>
      </c>
      <c r="M22" s="51" t="s">
        <v>19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4"/>
    </row>
    <row r="23" spans="1:24" s="2" customFormat="1" ht="40.5" customHeight="1">
      <c r="A23" s="55"/>
      <c r="B23" s="55"/>
      <c r="C23" s="55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" t="s">
        <v>22</v>
      </c>
      <c r="O23" s="5" t="s">
        <v>1</v>
      </c>
      <c r="P23" s="5" t="s">
        <v>22</v>
      </c>
      <c r="Q23" s="5" t="s">
        <v>1</v>
      </c>
      <c r="R23" s="5" t="s">
        <v>22</v>
      </c>
      <c r="S23" s="5" t="s">
        <v>1</v>
      </c>
      <c r="T23" s="5" t="s">
        <v>22</v>
      </c>
      <c r="U23" s="5" t="s">
        <v>1</v>
      </c>
      <c r="V23" s="5" t="s">
        <v>22</v>
      </c>
      <c r="W23" s="5" t="s">
        <v>1</v>
      </c>
      <c r="X23" s="55"/>
    </row>
    <row r="24" spans="1:24" s="2" customFormat="1" ht="11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  <c r="W24" s="6">
        <v>23</v>
      </c>
      <c r="X24" s="6">
        <v>24</v>
      </c>
    </row>
    <row r="25" spans="1:24" s="2" customFormat="1" ht="12">
      <c r="A25" s="59" t="s">
        <v>3</v>
      </c>
      <c r="B25" s="59"/>
      <c r="C25" s="13" t="s">
        <v>111</v>
      </c>
      <c r="D25" s="40">
        <f>D61+D58+D26</f>
        <v>348.39099999999996</v>
      </c>
      <c r="E25" s="30" t="s">
        <v>115</v>
      </c>
      <c r="F25" s="30" t="s">
        <v>115</v>
      </c>
      <c r="G25" s="40">
        <f>G61+G58+G26</f>
        <v>348.39099999999996</v>
      </c>
      <c r="H25" s="30" t="s">
        <v>115</v>
      </c>
      <c r="I25" s="31">
        <f>L25</f>
        <v>286.1243</v>
      </c>
      <c r="J25" s="30" t="s">
        <v>115</v>
      </c>
      <c r="K25" s="30" t="s">
        <v>115</v>
      </c>
      <c r="L25" s="31">
        <v>286.1243</v>
      </c>
      <c r="M25" s="30" t="s">
        <v>115</v>
      </c>
      <c r="N25" s="31">
        <f>G25-I25</f>
        <v>62.26669999999996</v>
      </c>
      <c r="O25" s="31" t="s">
        <v>115</v>
      </c>
      <c r="P25" s="30" t="s">
        <v>115</v>
      </c>
      <c r="Q25" s="30" t="s">
        <v>115</v>
      </c>
      <c r="R25" s="30" t="s">
        <v>115</v>
      </c>
      <c r="S25" s="30" t="s">
        <v>115</v>
      </c>
      <c r="T25" s="31">
        <f>N25</f>
        <v>62.26669999999996</v>
      </c>
      <c r="U25" s="31" t="s">
        <v>115</v>
      </c>
      <c r="V25" s="30" t="s">
        <v>115</v>
      </c>
      <c r="W25" s="30" t="s">
        <v>115</v>
      </c>
      <c r="X25" s="30"/>
    </row>
    <row r="26" spans="1:24" s="2" customFormat="1" ht="31.5">
      <c r="A26" s="9" t="s">
        <v>29</v>
      </c>
      <c r="B26" s="10" t="s">
        <v>30</v>
      </c>
      <c r="C26" s="11"/>
      <c r="D26" s="24">
        <f>D27+D49+D55</f>
        <v>174.083</v>
      </c>
      <c r="E26" s="13" t="s">
        <v>115</v>
      </c>
      <c r="F26" s="13" t="s">
        <v>115</v>
      </c>
      <c r="G26" s="24">
        <f>G27+G49+G55</f>
        <v>174.083</v>
      </c>
      <c r="H26" s="13" t="s">
        <v>115</v>
      </c>
      <c r="I26" s="31">
        <v>205.809</v>
      </c>
      <c r="J26" s="13" t="s">
        <v>115</v>
      </c>
      <c r="K26" s="13" t="s">
        <v>115</v>
      </c>
      <c r="L26" s="31">
        <v>205.809</v>
      </c>
      <c r="M26" s="13" t="s">
        <v>115</v>
      </c>
      <c r="N26" s="31">
        <f>G26-I26</f>
        <v>-31.726</v>
      </c>
      <c r="O26" s="31" t="s">
        <v>115</v>
      </c>
      <c r="P26" s="13" t="s">
        <v>115</v>
      </c>
      <c r="Q26" s="13" t="s">
        <v>115</v>
      </c>
      <c r="R26" s="13" t="s">
        <v>115</v>
      </c>
      <c r="S26" s="13" t="s">
        <v>115</v>
      </c>
      <c r="T26" s="31">
        <f>N26</f>
        <v>-31.726</v>
      </c>
      <c r="U26" s="31" t="s">
        <v>115</v>
      </c>
      <c r="V26" s="13" t="s">
        <v>115</v>
      </c>
      <c r="W26" s="13" t="s">
        <v>115</v>
      </c>
      <c r="X26" s="30"/>
    </row>
    <row r="27" spans="1:24" s="2" customFormat="1" ht="31.5">
      <c r="A27" s="9" t="s">
        <v>31</v>
      </c>
      <c r="B27" s="10" t="s">
        <v>32</v>
      </c>
      <c r="C27" s="11"/>
      <c r="D27" s="24">
        <v>45.796</v>
      </c>
      <c r="E27" s="39" t="s">
        <v>115</v>
      </c>
      <c r="F27" s="39" t="s">
        <v>115</v>
      </c>
      <c r="G27" s="24">
        <v>45.796</v>
      </c>
      <c r="H27" s="13" t="s">
        <v>115</v>
      </c>
      <c r="I27" s="31">
        <f>L27</f>
        <v>79.351</v>
      </c>
      <c r="J27" s="13" t="s">
        <v>115</v>
      </c>
      <c r="K27" s="13" t="s">
        <v>115</v>
      </c>
      <c r="L27" s="31">
        <f>L28+L32+L38+L46</f>
        <v>79.351</v>
      </c>
      <c r="M27" s="13" t="s">
        <v>115</v>
      </c>
      <c r="N27" s="31">
        <f>G27-I27+0.001</f>
        <v>-33.554</v>
      </c>
      <c r="O27" s="31" t="s">
        <v>115</v>
      </c>
      <c r="P27" s="13" t="s">
        <v>115</v>
      </c>
      <c r="Q27" s="13" t="s">
        <v>115</v>
      </c>
      <c r="R27" s="13" t="s">
        <v>115</v>
      </c>
      <c r="S27" s="13" t="s">
        <v>115</v>
      </c>
      <c r="T27" s="31">
        <f aca="true" t="shared" si="0" ref="T27:T62">N27</f>
        <v>-33.554</v>
      </c>
      <c r="U27" s="31" t="s">
        <v>115</v>
      </c>
      <c r="V27" s="13" t="s">
        <v>115</v>
      </c>
      <c r="W27" s="13" t="s">
        <v>115</v>
      </c>
      <c r="X27" s="30"/>
    </row>
    <row r="28" spans="1:24" s="2" customFormat="1" ht="42">
      <c r="A28" s="9" t="s">
        <v>33</v>
      </c>
      <c r="B28" s="12" t="s">
        <v>34</v>
      </c>
      <c r="C28" s="13" t="s">
        <v>35</v>
      </c>
      <c r="D28" s="24">
        <v>17.071</v>
      </c>
      <c r="E28" s="39" t="s">
        <v>115</v>
      </c>
      <c r="F28" s="39" t="s">
        <v>115</v>
      </c>
      <c r="G28" s="24">
        <v>17.071</v>
      </c>
      <c r="H28" s="13" t="s">
        <v>115</v>
      </c>
      <c r="I28" s="31">
        <f aca="true" t="shared" si="1" ref="I28:I62">L28</f>
        <v>21.199</v>
      </c>
      <c r="J28" s="13" t="s">
        <v>115</v>
      </c>
      <c r="K28" s="13" t="s">
        <v>115</v>
      </c>
      <c r="L28" s="31">
        <f>SUM(L29:L31)</f>
        <v>21.199</v>
      </c>
      <c r="M28" s="13" t="s">
        <v>115</v>
      </c>
      <c r="N28" s="31">
        <f>G28-I28</f>
        <v>-4.128</v>
      </c>
      <c r="O28" s="31" t="s">
        <v>115</v>
      </c>
      <c r="P28" s="13" t="s">
        <v>115</v>
      </c>
      <c r="Q28" s="13" t="s">
        <v>115</v>
      </c>
      <c r="R28" s="13" t="s">
        <v>115</v>
      </c>
      <c r="S28" s="13" t="s">
        <v>115</v>
      </c>
      <c r="T28" s="31">
        <f t="shared" si="0"/>
        <v>-4.128</v>
      </c>
      <c r="U28" s="31" t="s">
        <v>115</v>
      </c>
      <c r="V28" s="13" t="s">
        <v>115</v>
      </c>
      <c r="W28" s="13" t="s">
        <v>115</v>
      </c>
      <c r="X28" s="30"/>
    </row>
    <row r="29" spans="1:24" s="2" customFormat="1" ht="22.5">
      <c r="A29" s="14" t="s">
        <v>36</v>
      </c>
      <c r="B29" s="15" t="s">
        <v>37</v>
      </c>
      <c r="C29" s="11"/>
      <c r="D29" s="25">
        <v>2.065</v>
      </c>
      <c r="E29" s="11" t="s">
        <v>115</v>
      </c>
      <c r="F29" s="11" t="s">
        <v>115</v>
      </c>
      <c r="G29" s="25">
        <v>2.065</v>
      </c>
      <c r="H29" s="11" t="s">
        <v>115</v>
      </c>
      <c r="I29" s="32">
        <v>1.856</v>
      </c>
      <c r="J29" s="11" t="s">
        <v>115</v>
      </c>
      <c r="K29" s="11" t="s">
        <v>115</v>
      </c>
      <c r="L29" s="32">
        <v>1.856</v>
      </c>
      <c r="M29" s="11" t="s">
        <v>115</v>
      </c>
      <c r="N29" s="32">
        <f>I29-G29</f>
        <v>-0.20899999999999985</v>
      </c>
      <c r="O29" s="32" t="s">
        <v>115</v>
      </c>
      <c r="P29" s="11" t="s">
        <v>115</v>
      </c>
      <c r="Q29" s="11" t="s">
        <v>115</v>
      </c>
      <c r="R29" s="11" t="s">
        <v>115</v>
      </c>
      <c r="S29" s="11" t="s">
        <v>115</v>
      </c>
      <c r="T29" s="32">
        <f t="shared" si="0"/>
        <v>-0.20899999999999985</v>
      </c>
      <c r="U29" s="32" t="s">
        <v>115</v>
      </c>
      <c r="V29" s="11" t="s">
        <v>115</v>
      </c>
      <c r="W29" s="11" t="s">
        <v>115</v>
      </c>
      <c r="X29" s="6"/>
    </row>
    <row r="30" spans="1:24" s="2" customFormat="1" ht="33.75">
      <c r="A30" s="14" t="s">
        <v>38</v>
      </c>
      <c r="B30" s="16" t="s">
        <v>39</v>
      </c>
      <c r="C30" s="11"/>
      <c r="D30" s="25">
        <v>9.433</v>
      </c>
      <c r="E30" s="11" t="s">
        <v>115</v>
      </c>
      <c r="F30" s="11" t="s">
        <v>115</v>
      </c>
      <c r="G30" s="25">
        <v>9.433</v>
      </c>
      <c r="H30" s="11" t="s">
        <v>115</v>
      </c>
      <c r="I30" s="32">
        <f t="shared" si="1"/>
        <v>19.343</v>
      </c>
      <c r="J30" s="11" t="s">
        <v>115</v>
      </c>
      <c r="K30" s="11" t="s">
        <v>115</v>
      </c>
      <c r="L30" s="32">
        <v>19.343</v>
      </c>
      <c r="M30" s="11" t="s">
        <v>115</v>
      </c>
      <c r="N30" s="32">
        <f>G30-I30</f>
        <v>-9.91</v>
      </c>
      <c r="O30" s="32" t="s">
        <v>115</v>
      </c>
      <c r="P30" s="11" t="s">
        <v>115</v>
      </c>
      <c r="Q30" s="11" t="s">
        <v>115</v>
      </c>
      <c r="R30" s="11" t="s">
        <v>115</v>
      </c>
      <c r="S30" s="11" t="s">
        <v>115</v>
      </c>
      <c r="T30" s="32">
        <f t="shared" si="0"/>
        <v>-9.91</v>
      </c>
      <c r="U30" s="32" t="s">
        <v>115</v>
      </c>
      <c r="V30" s="11" t="s">
        <v>115</v>
      </c>
      <c r="W30" s="11" t="s">
        <v>115</v>
      </c>
      <c r="X30" s="6"/>
    </row>
    <row r="31" spans="1:24" s="2" customFormat="1" ht="33.75">
      <c r="A31" s="14" t="s">
        <v>40</v>
      </c>
      <c r="B31" s="16" t="s">
        <v>41</v>
      </c>
      <c r="C31" s="11"/>
      <c r="D31" s="25">
        <v>5.572</v>
      </c>
      <c r="E31" s="11" t="s">
        <v>115</v>
      </c>
      <c r="F31" s="11" t="s">
        <v>115</v>
      </c>
      <c r="G31" s="25">
        <v>5.572</v>
      </c>
      <c r="H31" s="11" t="s">
        <v>115</v>
      </c>
      <c r="I31" s="32">
        <f t="shared" si="1"/>
        <v>0</v>
      </c>
      <c r="J31" s="11" t="s">
        <v>115</v>
      </c>
      <c r="K31" s="11" t="s">
        <v>115</v>
      </c>
      <c r="L31" s="32">
        <v>0</v>
      </c>
      <c r="M31" s="11" t="s">
        <v>115</v>
      </c>
      <c r="N31" s="32">
        <f aca="true" t="shared" si="2" ref="N31:N37">I31-G31</f>
        <v>-5.572</v>
      </c>
      <c r="O31" s="32" t="s">
        <v>115</v>
      </c>
      <c r="P31" s="11" t="s">
        <v>115</v>
      </c>
      <c r="Q31" s="11" t="s">
        <v>115</v>
      </c>
      <c r="R31" s="11" t="s">
        <v>115</v>
      </c>
      <c r="S31" s="11" t="s">
        <v>115</v>
      </c>
      <c r="T31" s="32">
        <f t="shared" si="0"/>
        <v>-5.572</v>
      </c>
      <c r="U31" s="32" t="s">
        <v>115</v>
      </c>
      <c r="V31" s="11" t="s">
        <v>115</v>
      </c>
      <c r="W31" s="11" t="s">
        <v>115</v>
      </c>
      <c r="X31" s="6"/>
    </row>
    <row r="32" spans="1:24" s="2" customFormat="1" ht="63">
      <c r="A32" s="9" t="s">
        <v>42</v>
      </c>
      <c r="B32" s="12" t="s">
        <v>43</v>
      </c>
      <c r="C32" s="13" t="s">
        <v>44</v>
      </c>
      <c r="D32" s="26">
        <f>SUM(D33:D37)</f>
        <v>2.913</v>
      </c>
      <c r="E32" s="13" t="s">
        <v>115</v>
      </c>
      <c r="F32" s="13" t="s">
        <v>115</v>
      </c>
      <c r="G32" s="26">
        <f>SUM(G33:G37)</f>
        <v>2.913</v>
      </c>
      <c r="H32" s="13" t="s">
        <v>115</v>
      </c>
      <c r="I32" s="31">
        <f>L32</f>
        <v>3.4</v>
      </c>
      <c r="J32" s="13" t="s">
        <v>115</v>
      </c>
      <c r="K32" s="13" t="s">
        <v>115</v>
      </c>
      <c r="L32" s="31">
        <f>SUM(L33:L37)</f>
        <v>3.4</v>
      </c>
      <c r="M32" s="13" t="s">
        <v>115</v>
      </c>
      <c r="N32" s="31">
        <f>G32-I32</f>
        <v>-0.4870000000000001</v>
      </c>
      <c r="O32" s="31" t="s">
        <v>115</v>
      </c>
      <c r="P32" s="13" t="s">
        <v>115</v>
      </c>
      <c r="Q32" s="13" t="s">
        <v>115</v>
      </c>
      <c r="R32" s="13" t="s">
        <v>115</v>
      </c>
      <c r="S32" s="13" t="s">
        <v>115</v>
      </c>
      <c r="T32" s="31">
        <f t="shared" si="0"/>
        <v>-0.4870000000000001</v>
      </c>
      <c r="U32" s="31" t="s">
        <v>115</v>
      </c>
      <c r="V32" s="13" t="s">
        <v>115</v>
      </c>
      <c r="W32" s="13" t="s">
        <v>115</v>
      </c>
      <c r="X32" s="30"/>
    </row>
    <row r="33" spans="1:24" s="2" customFormat="1" ht="33.75">
      <c r="A33" s="14" t="s">
        <v>45</v>
      </c>
      <c r="B33" s="15" t="s">
        <v>46</v>
      </c>
      <c r="C33" s="11"/>
      <c r="D33" s="25">
        <v>0.354</v>
      </c>
      <c r="E33" s="11" t="s">
        <v>115</v>
      </c>
      <c r="F33" s="11" t="s">
        <v>115</v>
      </c>
      <c r="G33" s="25">
        <v>0.354</v>
      </c>
      <c r="H33" s="11" t="s">
        <v>115</v>
      </c>
      <c r="I33" s="32">
        <v>0.557</v>
      </c>
      <c r="J33" s="11" t="s">
        <v>115</v>
      </c>
      <c r="K33" s="11" t="s">
        <v>115</v>
      </c>
      <c r="L33" s="32">
        <v>0.557</v>
      </c>
      <c r="M33" s="11" t="s">
        <v>115</v>
      </c>
      <c r="N33" s="32">
        <f>G33-I33</f>
        <v>-0.20300000000000007</v>
      </c>
      <c r="O33" s="32" t="s">
        <v>115</v>
      </c>
      <c r="P33" s="11" t="s">
        <v>115</v>
      </c>
      <c r="Q33" s="11" t="s">
        <v>115</v>
      </c>
      <c r="R33" s="11" t="s">
        <v>115</v>
      </c>
      <c r="S33" s="11" t="s">
        <v>115</v>
      </c>
      <c r="T33" s="32">
        <f t="shared" si="0"/>
        <v>-0.20300000000000007</v>
      </c>
      <c r="U33" s="32" t="s">
        <v>115</v>
      </c>
      <c r="V33" s="11" t="s">
        <v>115</v>
      </c>
      <c r="W33" s="11" t="s">
        <v>115</v>
      </c>
      <c r="X33" s="6"/>
    </row>
    <row r="34" spans="1:24" s="2" customFormat="1" ht="56.25">
      <c r="A34" s="14" t="s">
        <v>47</v>
      </c>
      <c r="B34" s="15" t="s">
        <v>48</v>
      </c>
      <c r="C34" s="11"/>
      <c r="D34" s="25">
        <v>0.639</v>
      </c>
      <c r="E34" s="11" t="s">
        <v>115</v>
      </c>
      <c r="F34" s="11" t="s">
        <v>115</v>
      </c>
      <c r="G34" s="25">
        <v>0.639</v>
      </c>
      <c r="H34" s="11" t="s">
        <v>115</v>
      </c>
      <c r="I34" s="32">
        <v>0.652</v>
      </c>
      <c r="J34" s="11" t="s">
        <v>115</v>
      </c>
      <c r="K34" s="11" t="s">
        <v>115</v>
      </c>
      <c r="L34" s="32">
        <v>0.653</v>
      </c>
      <c r="M34" s="11" t="s">
        <v>115</v>
      </c>
      <c r="N34" s="32">
        <f>G34-I34</f>
        <v>-0.013000000000000012</v>
      </c>
      <c r="O34" s="32" t="s">
        <v>115</v>
      </c>
      <c r="P34" s="11" t="s">
        <v>115</v>
      </c>
      <c r="Q34" s="11" t="s">
        <v>115</v>
      </c>
      <c r="R34" s="11" t="s">
        <v>115</v>
      </c>
      <c r="S34" s="11" t="s">
        <v>115</v>
      </c>
      <c r="T34" s="32">
        <f>G34-I34</f>
        <v>-0.013000000000000012</v>
      </c>
      <c r="U34" s="32" t="s">
        <v>115</v>
      </c>
      <c r="V34" s="11" t="s">
        <v>115</v>
      </c>
      <c r="W34" s="11" t="s">
        <v>115</v>
      </c>
      <c r="X34" s="6"/>
    </row>
    <row r="35" spans="1:24" s="2" customFormat="1" ht="56.25">
      <c r="A35" s="14" t="s">
        <v>49</v>
      </c>
      <c r="B35" s="15" t="s">
        <v>50</v>
      </c>
      <c r="C35" s="11"/>
      <c r="D35" s="25">
        <v>0.823</v>
      </c>
      <c r="E35" s="11" t="s">
        <v>115</v>
      </c>
      <c r="F35" s="11" t="s">
        <v>115</v>
      </c>
      <c r="G35" s="25">
        <v>0.823</v>
      </c>
      <c r="H35" s="11" t="s">
        <v>115</v>
      </c>
      <c r="I35" s="32">
        <f t="shared" si="1"/>
        <v>0.804</v>
      </c>
      <c r="J35" s="11" t="s">
        <v>115</v>
      </c>
      <c r="K35" s="11" t="s">
        <v>115</v>
      </c>
      <c r="L35" s="32">
        <v>0.804</v>
      </c>
      <c r="M35" s="11" t="s">
        <v>115</v>
      </c>
      <c r="N35" s="32">
        <f t="shared" si="2"/>
        <v>-0.018999999999999906</v>
      </c>
      <c r="O35" s="32" t="s">
        <v>115</v>
      </c>
      <c r="P35" s="11" t="s">
        <v>115</v>
      </c>
      <c r="Q35" s="11" t="s">
        <v>115</v>
      </c>
      <c r="R35" s="11" t="s">
        <v>115</v>
      </c>
      <c r="S35" s="11" t="s">
        <v>115</v>
      </c>
      <c r="T35" s="32">
        <f t="shared" si="0"/>
        <v>-0.018999999999999906</v>
      </c>
      <c r="U35" s="32" t="s">
        <v>115</v>
      </c>
      <c r="V35" s="11" t="s">
        <v>115</v>
      </c>
      <c r="W35" s="11" t="s">
        <v>115</v>
      </c>
      <c r="X35" s="6"/>
    </row>
    <row r="36" spans="1:24" s="2" customFormat="1" ht="56.25">
      <c r="A36" s="14" t="s">
        <v>51</v>
      </c>
      <c r="B36" s="15" t="s">
        <v>52</v>
      </c>
      <c r="C36" s="11"/>
      <c r="D36" s="25">
        <v>0.775</v>
      </c>
      <c r="E36" s="11" t="s">
        <v>115</v>
      </c>
      <c r="F36" s="11" t="s">
        <v>115</v>
      </c>
      <c r="G36" s="25">
        <v>0.775</v>
      </c>
      <c r="H36" s="11" t="s">
        <v>115</v>
      </c>
      <c r="I36" s="32">
        <f t="shared" si="1"/>
        <v>0.736</v>
      </c>
      <c r="J36" s="11" t="s">
        <v>115</v>
      </c>
      <c r="K36" s="11" t="s">
        <v>115</v>
      </c>
      <c r="L36" s="32">
        <v>0.736</v>
      </c>
      <c r="M36" s="11" t="s">
        <v>115</v>
      </c>
      <c r="N36" s="32">
        <f t="shared" si="2"/>
        <v>-0.039000000000000035</v>
      </c>
      <c r="O36" s="32" t="s">
        <v>115</v>
      </c>
      <c r="P36" s="11" t="s">
        <v>115</v>
      </c>
      <c r="Q36" s="11" t="s">
        <v>115</v>
      </c>
      <c r="R36" s="11" t="s">
        <v>115</v>
      </c>
      <c r="S36" s="11" t="s">
        <v>115</v>
      </c>
      <c r="T36" s="32">
        <f t="shared" si="0"/>
        <v>-0.039000000000000035</v>
      </c>
      <c r="U36" s="32" t="s">
        <v>115</v>
      </c>
      <c r="V36" s="11" t="s">
        <v>115</v>
      </c>
      <c r="W36" s="11" t="s">
        <v>115</v>
      </c>
      <c r="X36" s="6"/>
    </row>
    <row r="37" spans="1:24" s="2" customFormat="1" ht="56.25">
      <c r="A37" s="14" t="s">
        <v>53</v>
      </c>
      <c r="B37" s="15" t="s">
        <v>117</v>
      </c>
      <c r="C37" s="11"/>
      <c r="D37" s="25">
        <v>0.322</v>
      </c>
      <c r="E37" s="11" t="s">
        <v>115</v>
      </c>
      <c r="F37" s="11" t="s">
        <v>115</v>
      </c>
      <c r="G37" s="25">
        <v>0.322</v>
      </c>
      <c r="H37" s="11" t="s">
        <v>115</v>
      </c>
      <c r="I37" s="32">
        <f t="shared" si="1"/>
        <v>0.65</v>
      </c>
      <c r="J37" s="11" t="s">
        <v>115</v>
      </c>
      <c r="K37" s="11" t="s">
        <v>115</v>
      </c>
      <c r="L37" s="32">
        <v>0.65</v>
      </c>
      <c r="M37" s="11" t="s">
        <v>115</v>
      </c>
      <c r="N37" s="32">
        <f>G37-I37</f>
        <v>-0.328</v>
      </c>
      <c r="O37" s="32" t="s">
        <v>115</v>
      </c>
      <c r="P37" s="11" t="s">
        <v>115</v>
      </c>
      <c r="Q37" s="11" t="s">
        <v>115</v>
      </c>
      <c r="R37" s="11" t="s">
        <v>115</v>
      </c>
      <c r="S37" s="11" t="s">
        <v>115</v>
      </c>
      <c r="T37" s="32">
        <f t="shared" si="0"/>
        <v>-0.328</v>
      </c>
      <c r="U37" s="32" t="s">
        <v>115</v>
      </c>
      <c r="V37" s="11" t="s">
        <v>115</v>
      </c>
      <c r="W37" s="11" t="s">
        <v>115</v>
      </c>
      <c r="X37" s="6"/>
    </row>
    <row r="38" spans="1:24" s="2" customFormat="1" ht="31.5">
      <c r="A38" s="9" t="s">
        <v>54</v>
      </c>
      <c r="B38" s="17" t="s">
        <v>55</v>
      </c>
      <c r="C38" s="13" t="s">
        <v>56</v>
      </c>
      <c r="D38" s="26">
        <v>24.74</v>
      </c>
      <c r="E38" s="39" t="s">
        <v>115</v>
      </c>
      <c r="F38" s="39" t="s">
        <v>115</v>
      </c>
      <c r="G38" s="26">
        <v>24.74</v>
      </c>
      <c r="H38" s="13" t="s">
        <v>115</v>
      </c>
      <c r="I38" s="31">
        <f t="shared" si="1"/>
        <v>52.036</v>
      </c>
      <c r="J38" s="13" t="s">
        <v>115</v>
      </c>
      <c r="K38" s="13" t="s">
        <v>115</v>
      </c>
      <c r="L38" s="31">
        <f>SUM(L39:L45)</f>
        <v>52.036</v>
      </c>
      <c r="M38" s="13" t="s">
        <v>115</v>
      </c>
      <c r="N38" s="31">
        <f>G38-I38</f>
        <v>-27.296000000000003</v>
      </c>
      <c r="O38" s="31" t="s">
        <v>115</v>
      </c>
      <c r="P38" s="13" t="s">
        <v>115</v>
      </c>
      <c r="Q38" s="13" t="s">
        <v>115</v>
      </c>
      <c r="R38" s="13" t="s">
        <v>115</v>
      </c>
      <c r="S38" s="13" t="s">
        <v>115</v>
      </c>
      <c r="T38" s="31">
        <f t="shared" si="0"/>
        <v>-27.296000000000003</v>
      </c>
      <c r="U38" s="31" t="s">
        <v>115</v>
      </c>
      <c r="V38" s="13" t="s">
        <v>115</v>
      </c>
      <c r="W38" s="13" t="s">
        <v>115</v>
      </c>
      <c r="X38" s="30"/>
    </row>
    <row r="39" spans="1:24" s="2" customFormat="1" ht="22.5">
      <c r="A39" s="14" t="s">
        <v>57</v>
      </c>
      <c r="B39" s="15" t="s">
        <v>58</v>
      </c>
      <c r="C39" s="11"/>
      <c r="D39" s="25">
        <v>5.922</v>
      </c>
      <c r="E39" s="11" t="s">
        <v>115</v>
      </c>
      <c r="F39" s="11" t="s">
        <v>115</v>
      </c>
      <c r="G39" s="25">
        <v>5.922</v>
      </c>
      <c r="H39" s="11" t="s">
        <v>115</v>
      </c>
      <c r="I39" s="32">
        <f t="shared" si="1"/>
        <v>9.179</v>
      </c>
      <c r="J39" s="11" t="s">
        <v>115</v>
      </c>
      <c r="K39" s="11" t="s">
        <v>115</v>
      </c>
      <c r="L39" s="32">
        <v>9.179</v>
      </c>
      <c r="M39" s="11" t="s">
        <v>115</v>
      </c>
      <c r="N39" s="32">
        <f aca="true" t="shared" si="3" ref="N39:N45">G39-I39</f>
        <v>-3.2570000000000006</v>
      </c>
      <c r="O39" s="32" t="s">
        <v>115</v>
      </c>
      <c r="P39" s="11" t="s">
        <v>115</v>
      </c>
      <c r="Q39" s="11" t="s">
        <v>115</v>
      </c>
      <c r="R39" s="11" t="s">
        <v>115</v>
      </c>
      <c r="S39" s="11" t="s">
        <v>115</v>
      </c>
      <c r="T39" s="32">
        <f t="shared" si="0"/>
        <v>-3.2570000000000006</v>
      </c>
      <c r="U39" s="32" t="s">
        <v>115</v>
      </c>
      <c r="V39" s="11" t="s">
        <v>115</v>
      </c>
      <c r="W39" s="11" t="s">
        <v>115</v>
      </c>
      <c r="X39" s="6"/>
    </row>
    <row r="40" spans="1:24" s="2" customFormat="1" ht="22.5">
      <c r="A40" s="14" t="s">
        <v>59</v>
      </c>
      <c r="B40" s="15" t="s">
        <v>60</v>
      </c>
      <c r="C40" s="11"/>
      <c r="D40" s="25">
        <v>4.952</v>
      </c>
      <c r="E40" s="11" t="s">
        <v>115</v>
      </c>
      <c r="F40" s="11" t="s">
        <v>115</v>
      </c>
      <c r="G40" s="25">
        <v>4.952</v>
      </c>
      <c r="H40" s="11" t="s">
        <v>115</v>
      </c>
      <c r="I40" s="32">
        <f t="shared" si="1"/>
        <v>11.157</v>
      </c>
      <c r="J40" s="11" t="s">
        <v>115</v>
      </c>
      <c r="K40" s="11" t="s">
        <v>115</v>
      </c>
      <c r="L40" s="32">
        <v>11.157</v>
      </c>
      <c r="M40" s="11" t="s">
        <v>115</v>
      </c>
      <c r="N40" s="32">
        <f t="shared" si="3"/>
        <v>-6.205</v>
      </c>
      <c r="O40" s="32" t="s">
        <v>115</v>
      </c>
      <c r="P40" s="11" t="s">
        <v>115</v>
      </c>
      <c r="Q40" s="11" t="s">
        <v>115</v>
      </c>
      <c r="R40" s="11" t="s">
        <v>115</v>
      </c>
      <c r="S40" s="11" t="s">
        <v>115</v>
      </c>
      <c r="T40" s="32">
        <f t="shared" si="0"/>
        <v>-6.205</v>
      </c>
      <c r="U40" s="32" t="s">
        <v>115</v>
      </c>
      <c r="V40" s="11" t="s">
        <v>115</v>
      </c>
      <c r="W40" s="11" t="s">
        <v>115</v>
      </c>
      <c r="X40" s="6"/>
    </row>
    <row r="41" spans="1:24" s="2" customFormat="1" ht="33.75">
      <c r="A41" s="14" t="s">
        <v>61</v>
      </c>
      <c r="B41" s="15" t="s">
        <v>62</v>
      </c>
      <c r="C41" s="11"/>
      <c r="D41" s="25">
        <v>2.103</v>
      </c>
      <c r="E41" s="11" t="s">
        <v>115</v>
      </c>
      <c r="F41" s="11" t="s">
        <v>115</v>
      </c>
      <c r="G41" s="25">
        <v>2.103</v>
      </c>
      <c r="H41" s="11" t="s">
        <v>115</v>
      </c>
      <c r="I41" s="32">
        <f t="shared" si="1"/>
        <v>7.825</v>
      </c>
      <c r="J41" s="11" t="s">
        <v>115</v>
      </c>
      <c r="K41" s="11" t="s">
        <v>115</v>
      </c>
      <c r="L41" s="32">
        <v>7.825</v>
      </c>
      <c r="M41" s="11" t="s">
        <v>115</v>
      </c>
      <c r="N41" s="32">
        <f t="shared" si="3"/>
        <v>-5.7219999999999995</v>
      </c>
      <c r="O41" s="32" t="s">
        <v>115</v>
      </c>
      <c r="P41" s="11" t="s">
        <v>115</v>
      </c>
      <c r="Q41" s="11" t="s">
        <v>115</v>
      </c>
      <c r="R41" s="11" t="s">
        <v>115</v>
      </c>
      <c r="S41" s="11" t="s">
        <v>115</v>
      </c>
      <c r="T41" s="32">
        <f t="shared" si="0"/>
        <v>-5.7219999999999995</v>
      </c>
      <c r="U41" s="32" t="s">
        <v>115</v>
      </c>
      <c r="V41" s="11" t="s">
        <v>115</v>
      </c>
      <c r="W41" s="11" t="s">
        <v>115</v>
      </c>
      <c r="X41" s="6"/>
    </row>
    <row r="42" spans="1:24" s="2" customFormat="1" ht="33.75">
      <c r="A42" s="14" t="s">
        <v>63</v>
      </c>
      <c r="B42" s="15" t="s">
        <v>64</v>
      </c>
      <c r="C42" s="11"/>
      <c r="D42" s="25">
        <v>2.103</v>
      </c>
      <c r="E42" s="11" t="s">
        <v>115</v>
      </c>
      <c r="F42" s="11" t="s">
        <v>115</v>
      </c>
      <c r="G42" s="25">
        <v>2.103</v>
      </c>
      <c r="H42" s="11" t="s">
        <v>115</v>
      </c>
      <c r="I42" s="32">
        <f t="shared" si="1"/>
        <v>5.102</v>
      </c>
      <c r="J42" s="11" t="s">
        <v>115</v>
      </c>
      <c r="K42" s="11" t="s">
        <v>115</v>
      </c>
      <c r="L42" s="32">
        <v>5.102</v>
      </c>
      <c r="M42" s="11" t="s">
        <v>115</v>
      </c>
      <c r="N42" s="32">
        <f t="shared" si="3"/>
        <v>-2.999</v>
      </c>
      <c r="O42" s="32" t="s">
        <v>115</v>
      </c>
      <c r="P42" s="11" t="s">
        <v>115</v>
      </c>
      <c r="Q42" s="11" t="s">
        <v>115</v>
      </c>
      <c r="R42" s="11" t="s">
        <v>115</v>
      </c>
      <c r="S42" s="11" t="s">
        <v>115</v>
      </c>
      <c r="T42" s="32">
        <f t="shared" si="0"/>
        <v>-2.999</v>
      </c>
      <c r="U42" s="32" t="s">
        <v>115</v>
      </c>
      <c r="V42" s="11" t="s">
        <v>115</v>
      </c>
      <c r="W42" s="11" t="s">
        <v>115</v>
      </c>
      <c r="X42" s="6"/>
    </row>
    <row r="43" spans="1:24" s="2" customFormat="1" ht="33.75">
      <c r="A43" s="14" t="s">
        <v>65</v>
      </c>
      <c r="B43" s="15" t="s">
        <v>66</v>
      </c>
      <c r="C43" s="11"/>
      <c r="D43" s="25">
        <v>4.159</v>
      </c>
      <c r="E43" s="11" t="s">
        <v>115</v>
      </c>
      <c r="F43" s="11" t="s">
        <v>115</v>
      </c>
      <c r="G43" s="25">
        <v>4.159</v>
      </c>
      <c r="H43" s="11" t="s">
        <v>115</v>
      </c>
      <c r="I43" s="32">
        <f t="shared" si="1"/>
        <v>10.003</v>
      </c>
      <c r="J43" s="11" t="s">
        <v>115</v>
      </c>
      <c r="K43" s="11" t="s">
        <v>115</v>
      </c>
      <c r="L43" s="32">
        <v>10.003</v>
      </c>
      <c r="M43" s="11" t="s">
        <v>115</v>
      </c>
      <c r="N43" s="32">
        <f t="shared" si="3"/>
        <v>-5.844</v>
      </c>
      <c r="O43" s="32" t="s">
        <v>115</v>
      </c>
      <c r="P43" s="11" t="s">
        <v>115</v>
      </c>
      <c r="Q43" s="11" t="s">
        <v>115</v>
      </c>
      <c r="R43" s="11" t="s">
        <v>115</v>
      </c>
      <c r="S43" s="11" t="s">
        <v>115</v>
      </c>
      <c r="T43" s="32">
        <f t="shared" si="0"/>
        <v>-5.844</v>
      </c>
      <c r="U43" s="32" t="s">
        <v>115</v>
      </c>
      <c r="V43" s="11" t="s">
        <v>115</v>
      </c>
      <c r="W43" s="11" t="s">
        <v>115</v>
      </c>
      <c r="X43" s="6"/>
    </row>
    <row r="44" spans="1:24" s="2" customFormat="1" ht="33.75">
      <c r="A44" s="14" t="s">
        <v>67</v>
      </c>
      <c r="B44" s="15" t="s">
        <v>68</v>
      </c>
      <c r="C44" s="11"/>
      <c r="D44" s="25">
        <v>4.262</v>
      </c>
      <c r="E44" s="11" t="s">
        <v>115</v>
      </c>
      <c r="F44" s="11" t="s">
        <v>115</v>
      </c>
      <c r="G44" s="25">
        <v>4.262</v>
      </c>
      <c r="H44" s="11" t="s">
        <v>115</v>
      </c>
      <c r="I44" s="32">
        <f t="shared" si="1"/>
        <v>6.56</v>
      </c>
      <c r="J44" s="11" t="s">
        <v>115</v>
      </c>
      <c r="K44" s="11" t="s">
        <v>115</v>
      </c>
      <c r="L44" s="32">
        <v>6.56</v>
      </c>
      <c r="M44" s="11" t="s">
        <v>115</v>
      </c>
      <c r="N44" s="32">
        <f t="shared" si="3"/>
        <v>-2.298</v>
      </c>
      <c r="O44" s="32" t="s">
        <v>115</v>
      </c>
      <c r="P44" s="11" t="s">
        <v>115</v>
      </c>
      <c r="Q44" s="11" t="s">
        <v>115</v>
      </c>
      <c r="R44" s="11" t="s">
        <v>115</v>
      </c>
      <c r="S44" s="11" t="s">
        <v>115</v>
      </c>
      <c r="T44" s="32">
        <f t="shared" si="0"/>
        <v>-2.298</v>
      </c>
      <c r="U44" s="32" t="s">
        <v>115</v>
      </c>
      <c r="V44" s="11" t="s">
        <v>115</v>
      </c>
      <c r="W44" s="11" t="s">
        <v>115</v>
      </c>
      <c r="X44" s="6"/>
    </row>
    <row r="45" spans="1:24" s="2" customFormat="1" ht="22.5">
      <c r="A45" s="14" t="s">
        <v>69</v>
      </c>
      <c r="B45" s="15" t="s">
        <v>70</v>
      </c>
      <c r="C45" s="11"/>
      <c r="D45" s="25">
        <v>1.24</v>
      </c>
      <c r="E45" s="11" t="s">
        <v>115</v>
      </c>
      <c r="F45" s="11" t="s">
        <v>115</v>
      </c>
      <c r="G45" s="25">
        <v>1.24</v>
      </c>
      <c r="H45" s="11" t="s">
        <v>115</v>
      </c>
      <c r="I45" s="32">
        <f t="shared" si="1"/>
        <v>2.21</v>
      </c>
      <c r="J45" s="11" t="s">
        <v>115</v>
      </c>
      <c r="K45" s="11" t="s">
        <v>115</v>
      </c>
      <c r="L45" s="32">
        <v>2.21</v>
      </c>
      <c r="M45" s="11" t="s">
        <v>115</v>
      </c>
      <c r="N45" s="32">
        <f t="shared" si="3"/>
        <v>-0.97</v>
      </c>
      <c r="O45" s="32" t="s">
        <v>115</v>
      </c>
      <c r="P45" s="11" t="s">
        <v>115</v>
      </c>
      <c r="Q45" s="11" t="s">
        <v>115</v>
      </c>
      <c r="R45" s="11" t="s">
        <v>115</v>
      </c>
      <c r="S45" s="11" t="s">
        <v>115</v>
      </c>
      <c r="T45" s="32">
        <f t="shared" si="0"/>
        <v>-0.97</v>
      </c>
      <c r="U45" s="32" t="s">
        <v>115</v>
      </c>
      <c r="V45" s="11" t="s">
        <v>115</v>
      </c>
      <c r="W45" s="11" t="s">
        <v>115</v>
      </c>
      <c r="X45" s="6"/>
    </row>
    <row r="46" spans="1:24" s="2" customFormat="1" ht="42">
      <c r="A46" s="9" t="s">
        <v>71</v>
      </c>
      <c r="B46" s="18" t="s">
        <v>72</v>
      </c>
      <c r="C46" s="13" t="s">
        <v>73</v>
      </c>
      <c r="D46" s="26">
        <f>SUM(D47:D48)</f>
        <v>1.0710000000000002</v>
      </c>
      <c r="E46" s="13" t="s">
        <v>115</v>
      </c>
      <c r="F46" s="13" t="s">
        <v>115</v>
      </c>
      <c r="G46" s="26">
        <f>SUM(G47:G48)</f>
        <v>1.0710000000000002</v>
      </c>
      <c r="H46" s="13" t="s">
        <v>115</v>
      </c>
      <c r="I46" s="31">
        <f t="shared" si="1"/>
        <v>2.716</v>
      </c>
      <c r="J46" s="13" t="s">
        <v>115</v>
      </c>
      <c r="K46" s="13" t="s">
        <v>115</v>
      </c>
      <c r="L46" s="31">
        <f>L47+L48</f>
        <v>2.716</v>
      </c>
      <c r="M46" s="13" t="s">
        <v>115</v>
      </c>
      <c r="N46" s="31">
        <f>G46-I46</f>
        <v>-1.645</v>
      </c>
      <c r="O46" s="31" t="s">
        <v>115</v>
      </c>
      <c r="P46" s="13" t="s">
        <v>115</v>
      </c>
      <c r="Q46" s="13" t="s">
        <v>115</v>
      </c>
      <c r="R46" s="13" t="s">
        <v>115</v>
      </c>
      <c r="S46" s="13" t="s">
        <v>115</v>
      </c>
      <c r="T46" s="31">
        <f t="shared" si="0"/>
        <v>-1.645</v>
      </c>
      <c r="U46" s="31" t="s">
        <v>115</v>
      </c>
      <c r="V46" s="13" t="s">
        <v>115</v>
      </c>
      <c r="W46" s="13" t="s">
        <v>115</v>
      </c>
      <c r="X46" s="30"/>
    </row>
    <row r="47" spans="1:24" s="2" customFormat="1" ht="22.5">
      <c r="A47" s="14" t="s">
        <v>74</v>
      </c>
      <c r="B47" s="15" t="s">
        <v>75</v>
      </c>
      <c r="C47" s="11"/>
      <c r="D47" s="25">
        <v>0.536</v>
      </c>
      <c r="E47" s="11" t="s">
        <v>115</v>
      </c>
      <c r="F47" s="11" t="s">
        <v>115</v>
      </c>
      <c r="G47" s="25">
        <v>0.536</v>
      </c>
      <c r="H47" s="11" t="s">
        <v>115</v>
      </c>
      <c r="I47" s="32">
        <f t="shared" si="1"/>
        <v>0.576</v>
      </c>
      <c r="J47" s="11" t="s">
        <v>115</v>
      </c>
      <c r="K47" s="11" t="s">
        <v>115</v>
      </c>
      <c r="L47" s="32">
        <v>0.576</v>
      </c>
      <c r="M47" s="11" t="s">
        <v>115</v>
      </c>
      <c r="N47" s="32">
        <f>G47-I47</f>
        <v>-0.039999999999999925</v>
      </c>
      <c r="O47" s="32" t="s">
        <v>115</v>
      </c>
      <c r="P47" s="11" t="s">
        <v>115</v>
      </c>
      <c r="Q47" s="11" t="s">
        <v>115</v>
      </c>
      <c r="R47" s="11" t="s">
        <v>115</v>
      </c>
      <c r="S47" s="11" t="s">
        <v>115</v>
      </c>
      <c r="T47" s="32">
        <f t="shared" si="0"/>
        <v>-0.039999999999999925</v>
      </c>
      <c r="U47" s="32" t="s">
        <v>115</v>
      </c>
      <c r="V47" s="11" t="s">
        <v>115</v>
      </c>
      <c r="W47" s="11" t="s">
        <v>115</v>
      </c>
      <c r="X47" s="6"/>
    </row>
    <row r="48" spans="1:24" s="2" customFormat="1" ht="45">
      <c r="A48" s="14" t="s">
        <v>76</v>
      </c>
      <c r="B48" s="15" t="s">
        <v>77</v>
      </c>
      <c r="C48" s="11"/>
      <c r="D48" s="25">
        <v>0.535</v>
      </c>
      <c r="E48" s="11" t="s">
        <v>115</v>
      </c>
      <c r="F48" s="11" t="s">
        <v>115</v>
      </c>
      <c r="G48" s="25">
        <v>0.535</v>
      </c>
      <c r="H48" s="11" t="s">
        <v>115</v>
      </c>
      <c r="I48" s="32">
        <f t="shared" si="1"/>
        <v>2.14</v>
      </c>
      <c r="J48" s="11" t="s">
        <v>115</v>
      </c>
      <c r="K48" s="11" t="s">
        <v>115</v>
      </c>
      <c r="L48" s="32">
        <v>2.14</v>
      </c>
      <c r="M48" s="11" t="s">
        <v>115</v>
      </c>
      <c r="N48" s="32">
        <f>G48-I48</f>
        <v>-1.605</v>
      </c>
      <c r="O48" s="32" t="s">
        <v>115</v>
      </c>
      <c r="P48" s="11" t="s">
        <v>115</v>
      </c>
      <c r="Q48" s="11" t="s">
        <v>115</v>
      </c>
      <c r="R48" s="11" t="s">
        <v>115</v>
      </c>
      <c r="S48" s="11" t="s">
        <v>115</v>
      </c>
      <c r="T48" s="32">
        <f t="shared" si="0"/>
        <v>-1.605</v>
      </c>
      <c r="U48" s="32" t="s">
        <v>115</v>
      </c>
      <c r="V48" s="11" t="s">
        <v>115</v>
      </c>
      <c r="W48" s="11" t="s">
        <v>115</v>
      </c>
      <c r="X48" s="6"/>
    </row>
    <row r="49" spans="1:24" s="2" customFormat="1" ht="31.5">
      <c r="A49" s="19" t="s">
        <v>78</v>
      </c>
      <c r="B49" s="20" t="s">
        <v>79</v>
      </c>
      <c r="C49" s="13" t="s">
        <v>80</v>
      </c>
      <c r="D49" s="26">
        <f>SUM(D50:D54)</f>
        <v>4.22</v>
      </c>
      <c r="E49" s="13" t="s">
        <v>115</v>
      </c>
      <c r="F49" s="13" t="s">
        <v>115</v>
      </c>
      <c r="G49" s="26">
        <f>SUM(G50:G54)</f>
        <v>4.22</v>
      </c>
      <c r="H49" s="13" t="s">
        <v>115</v>
      </c>
      <c r="I49" s="31">
        <f t="shared" si="1"/>
        <v>3.96</v>
      </c>
      <c r="J49" s="13" t="s">
        <v>115</v>
      </c>
      <c r="K49" s="13" t="s">
        <v>115</v>
      </c>
      <c r="L49" s="31">
        <f>SUM(L50:L54)</f>
        <v>3.96</v>
      </c>
      <c r="M49" s="13" t="s">
        <v>115</v>
      </c>
      <c r="N49" s="31">
        <v>0.259</v>
      </c>
      <c r="O49" s="31" t="s">
        <v>115</v>
      </c>
      <c r="P49" s="13" t="s">
        <v>115</v>
      </c>
      <c r="Q49" s="13" t="s">
        <v>115</v>
      </c>
      <c r="R49" s="13" t="s">
        <v>115</v>
      </c>
      <c r="S49" s="13" t="s">
        <v>115</v>
      </c>
      <c r="T49" s="31">
        <f t="shared" si="0"/>
        <v>0.259</v>
      </c>
      <c r="U49" s="31" t="s">
        <v>115</v>
      </c>
      <c r="V49" s="13" t="s">
        <v>115</v>
      </c>
      <c r="W49" s="13" t="s">
        <v>115</v>
      </c>
      <c r="X49" s="30"/>
    </row>
    <row r="50" spans="1:24" s="47" customFormat="1" ht="22.5">
      <c r="A50" s="41" t="s">
        <v>81</v>
      </c>
      <c r="B50" s="42" t="s">
        <v>82</v>
      </c>
      <c r="C50" s="43"/>
      <c r="D50" s="44">
        <v>0.844</v>
      </c>
      <c r="E50" s="43" t="s">
        <v>115</v>
      </c>
      <c r="F50" s="43" t="s">
        <v>115</v>
      </c>
      <c r="G50" s="44">
        <v>0.844</v>
      </c>
      <c r="H50" s="43" t="s">
        <v>115</v>
      </c>
      <c r="I50" s="45">
        <f>L50</f>
        <v>0.904</v>
      </c>
      <c r="J50" s="43" t="s">
        <v>115</v>
      </c>
      <c r="K50" s="43" t="s">
        <v>115</v>
      </c>
      <c r="L50" s="45">
        <v>0.904</v>
      </c>
      <c r="M50" s="43" t="s">
        <v>115</v>
      </c>
      <c r="N50" s="45">
        <f>G50-I50</f>
        <v>-0.06000000000000005</v>
      </c>
      <c r="O50" s="45" t="s">
        <v>115</v>
      </c>
      <c r="P50" s="43" t="s">
        <v>115</v>
      </c>
      <c r="Q50" s="43" t="s">
        <v>115</v>
      </c>
      <c r="R50" s="43" t="s">
        <v>115</v>
      </c>
      <c r="S50" s="43" t="s">
        <v>115</v>
      </c>
      <c r="T50" s="45">
        <f t="shared" si="0"/>
        <v>-0.06000000000000005</v>
      </c>
      <c r="U50" s="45" t="s">
        <v>115</v>
      </c>
      <c r="V50" s="43" t="s">
        <v>115</v>
      </c>
      <c r="W50" s="43" t="s">
        <v>115</v>
      </c>
      <c r="X50" s="46"/>
    </row>
    <row r="51" spans="1:24" s="2" customFormat="1" ht="22.5">
      <c r="A51" s="14" t="s">
        <v>83</v>
      </c>
      <c r="B51" s="15" t="s">
        <v>84</v>
      </c>
      <c r="C51" s="11"/>
      <c r="D51" s="25">
        <v>0.844</v>
      </c>
      <c r="E51" s="11" t="s">
        <v>115</v>
      </c>
      <c r="F51" s="11" t="s">
        <v>115</v>
      </c>
      <c r="G51" s="25">
        <v>0.844</v>
      </c>
      <c r="H51" s="11" t="s">
        <v>115</v>
      </c>
      <c r="I51" s="32">
        <f t="shared" si="1"/>
        <v>0.948</v>
      </c>
      <c r="J51" s="11" t="s">
        <v>115</v>
      </c>
      <c r="K51" s="11" t="s">
        <v>115</v>
      </c>
      <c r="L51" s="32">
        <v>0.948</v>
      </c>
      <c r="M51" s="11" t="s">
        <v>115</v>
      </c>
      <c r="N51" s="45">
        <f>G51-I51</f>
        <v>-0.10399999999999998</v>
      </c>
      <c r="O51" s="32" t="s">
        <v>115</v>
      </c>
      <c r="P51" s="11" t="s">
        <v>115</v>
      </c>
      <c r="Q51" s="11" t="s">
        <v>115</v>
      </c>
      <c r="R51" s="11" t="s">
        <v>115</v>
      </c>
      <c r="S51" s="11" t="s">
        <v>115</v>
      </c>
      <c r="T51" s="32">
        <f t="shared" si="0"/>
        <v>-0.10399999999999998</v>
      </c>
      <c r="U51" s="32" t="s">
        <v>115</v>
      </c>
      <c r="V51" s="11" t="s">
        <v>115</v>
      </c>
      <c r="W51" s="11" t="s">
        <v>115</v>
      </c>
      <c r="X51" s="6"/>
    </row>
    <row r="52" spans="1:24" s="2" customFormat="1" ht="22.5">
      <c r="A52" s="14" t="s">
        <v>85</v>
      </c>
      <c r="B52" s="15" t="s">
        <v>86</v>
      </c>
      <c r="C52" s="11"/>
      <c r="D52" s="25">
        <v>0.844</v>
      </c>
      <c r="E52" s="11" t="s">
        <v>115</v>
      </c>
      <c r="F52" s="11" t="s">
        <v>115</v>
      </c>
      <c r="G52" s="25">
        <v>0.844</v>
      </c>
      <c r="H52" s="11" t="s">
        <v>115</v>
      </c>
      <c r="I52" s="32">
        <f t="shared" si="1"/>
        <v>0.994</v>
      </c>
      <c r="J52" s="11" t="s">
        <v>115</v>
      </c>
      <c r="K52" s="11" t="s">
        <v>115</v>
      </c>
      <c r="L52" s="32">
        <v>0.994</v>
      </c>
      <c r="M52" s="11" t="s">
        <v>115</v>
      </c>
      <c r="N52" s="45">
        <f>G52-I52</f>
        <v>-0.15000000000000002</v>
      </c>
      <c r="O52" s="32" t="s">
        <v>115</v>
      </c>
      <c r="P52" s="11" t="s">
        <v>115</v>
      </c>
      <c r="Q52" s="11" t="s">
        <v>115</v>
      </c>
      <c r="R52" s="11" t="s">
        <v>115</v>
      </c>
      <c r="S52" s="11" t="s">
        <v>115</v>
      </c>
      <c r="T52" s="32">
        <f t="shared" si="0"/>
        <v>-0.15000000000000002</v>
      </c>
      <c r="U52" s="32" t="s">
        <v>115</v>
      </c>
      <c r="V52" s="11" t="s">
        <v>115</v>
      </c>
      <c r="W52" s="11" t="s">
        <v>115</v>
      </c>
      <c r="X52" s="6"/>
    </row>
    <row r="53" spans="1:24" s="2" customFormat="1" ht="22.5">
      <c r="A53" s="14" t="s">
        <v>87</v>
      </c>
      <c r="B53" s="15" t="s">
        <v>88</v>
      </c>
      <c r="C53" s="11"/>
      <c r="D53" s="25">
        <v>0.844</v>
      </c>
      <c r="E53" s="11" t="s">
        <v>115</v>
      </c>
      <c r="F53" s="11" t="s">
        <v>115</v>
      </c>
      <c r="G53" s="25">
        <v>0.844</v>
      </c>
      <c r="H53" s="11" t="s">
        <v>115</v>
      </c>
      <c r="I53" s="32">
        <f t="shared" si="1"/>
        <v>0</v>
      </c>
      <c r="J53" s="11" t="s">
        <v>115</v>
      </c>
      <c r="K53" s="11" t="s">
        <v>115</v>
      </c>
      <c r="L53" s="32">
        <v>0</v>
      </c>
      <c r="M53" s="11" t="s">
        <v>115</v>
      </c>
      <c r="N53" s="45">
        <f>G53-I53</f>
        <v>0.844</v>
      </c>
      <c r="O53" s="32" t="s">
        <v>115</v>
      </c>
      <c r="P53" s="11" t="s">
        <v>115</v>
      </c>
      <c r="Q53" s="11" t="s">
        <v>115</v>
      </c>
      <c r="R53" s="11" t="s">
        <v>115</v>
      </c>
      <c r="S53" s="11" t="s">
        <v>115</v>
      </c>
      <c r="T53" s="32">
        <f t="shared" si="0"/>
        <v>0.844</v>
      </c>
      <c r="U53" s="32" t="s">
        <v>115</v>
      </c>
      <c r="V53" s="11" t="s">
        <v>115</v>
      </c>
      <c r="W53" s="11" t="s">
        <v>115</v>
      </c>
      <c r="X53" s="6"/>
    </row>
    <row r="54" spans="1:24" s="2" customFormat="1" ht="22.5">
      <c r="A54" s="14" t="s">
        <v>89</v>
      </c>
      <c r="B54" s="15" t="s">
        <v>90</v>
      </c>
      <c r="C54" s="11"/>
      <c r="D54" s="25">
        <v>0.844</v>
      </c>
      <c r="E54" s="11" t="s">
        <v>115</v>
      </c>
      <c r="F54" s="11" t="s">
        <v>115</v>
      </c>
      <c r="G54" s="25">
        <v>0.844</v>
      </c>
      <c r="H54" s="11" t="s">
        <v>115</v>
      </c>
      <c r="I54" s="32">
        <f t="shared" si="1"/>
        <v>1.114</v>
      </c>
      <c r="J54" s="11" t="s">
        <v>115</v>
      </c>
      <c r="K54" s="11" t="s">
        <v>115</v>
      </c>
      <c r="L54" s="32">
        <v>1.114</v>
      </c>
      <c r="M54" s="11" t="s">
        <v>115</v>
      </c>
      <c r="N54" s="45">
        <f>G54-I54</f>
        <v>-0.27000000000000013</v>
      </c>
      <c r="O54" s="32" t="s">
        <v>115</v>
      </c>
      <c r="P54" s="11" t="s">
        <v>115</v>
      </c>
      <c r="Q54" s="11" t="s">
        <v>115</v>
      </c>
      <c r="R54" s="11" t="s">
        <v>115</v>
      </c>
      <c r="S54" s="11" t="s">
        <v>115</v>
      </c>
      <c r="T54" s="32">
        <f t="shared" si="0"/>
        <v>-0.27000000000000013</v>
      </c>
      <c r="U54" s="32" t="s">
        <v>115</v>
      </c>
      <c r="V54" s="11" t="s">
        <v>115</v>
      </c>
      <c r="W54" s="11" t="s">
        <v>115</v>
      </c>
      <c r="X54" s="6"/>
    </row>
    <row r="55" spans="1:24" s="2" customFormat="1" ht="21">
      <c r="A55" s="9" t="s">
        <v>91</v>
      </c>
      <c r="B55" s="10" t="s">
        <v>92</v>
      </c>
      <c r="C55" s="13" t="s">
        <v>93</v>
      </c>
      <c r="D55" s="26">
        <f>D56</f>
        <v>124.067</v>
      </c>
      <c r="E55" s="13" t="s">
        <v>115</v>
      </c>
      <c r="F55" s="13" t="s">
        <v>115</v>
      </c>
      <c r="G55" s="26">
        <f>G56</f>
        <v>124.067</v>
      </c>
      <c r="H55" s="13" t="s">
        <v>115</v>
      </c>
      <c r="I55" s="31">
        <f t="shared" si="1"/>
        <v>122.498</v>
      </c>
      <c r="J55" s="13" t="s">
        <v>115</v>
      </c>
      <c r="K55" s="13" t="s">
        <v>115</v>
      </c>
      <c r="L55" s="31">
        <f>L56</f>
        <v>122.498</v>
      </c>
      <c r="M55" s="13" t="s">
        <v>115</v>
      </c>
      <c r="N55" s="31">
        <f>N56</f>
        <v>-1.5689999999999884</v>
      </c>
      <c r="O55" s="31" t="s">
        <v>115</v>
      </c>
      <c r="P55" s="13" t="s">
        <v>115</v>
      </c>
      <c r="Q55" s="13" t="s">
        <v>115</v>
      </c>
      <c r="R55" s="13" t="s">
        <v>115</v>
      </c>
      <c r="S55" s="13" t="s">
        <v>115</v>
      </c>
      <c r="T55" s="31">
        <f t="shared" si="0"/>
        <v>-1.5689999999999884</v>
      </c>
      <c r="U55" s="31" t="s">
        <v>115</v>
      </c>
      <c r="V55" s="13" t="s">
        <v>115</v>
      </c>
      <c r="W55" s="13" t="s">
        <v>115</v>
      </c>
      <c r="X55" s="30"/>
    </row>
    <row r="56" spans="1:24" s="2" customFormat="1" ht="31.5">
      <c r="A56" s="9" t="s">
        <v>94</v>
      </c>
      <c r="B56" s="12" t="s">
        <v>95</v>
      </c>
      <c r="C56" s="13" t="s">
        <v>96</v>
      </c>
      <c r="D56" s="26">
        <f>D57</f>
        <v>124.067</v>
      </c>
      <c r="E56" s="13" t="s">
        <v>115</v>
      </c>
      <c r="F56" s="13" t="s">
        <v>115</v>
      </c>
      <c r="G56" s="26">
        <f>G57</f>
        <v>124.067</v>
      </c>
      <c r="H56" s="13" t="s">
        <v>115</v>
      </c>
      <c r="I56" s="31">
        <f t="shared" si="1"/>
        <v>122.498</v>
      </c>
      <c r="J56" s="13" t="s">
        <v>115</v>
      </c>
      <c r="K56" s="13" t="s">
        <v>115</v>
      </c>
      <c r="L56" s="31">
        <f>L57</f>
        <v>122.498</v>
      </c>
      <c r="M56" s="13" t="s">
        <v>115</v>
      </c>
      <c r="N56" s="31">
        <f>N57</f>
        <v>-1.5689999999999884</v>
      </c>
      <c r="O56" s="31" t="s">
        <v>115</v>
      </c>
      <c r="P56" s="13" t="s">
        <v>115</v>
      </c>
      <c r="Q56" s="13" t="s">
        <v>115</v>
      </c>
      <c r="R56" s="13" t="s">
        <v>115</v>
      </c>
      <c r="S56" s="13" t="s">
        <v>115</v>
      </c>
      <c r="T56" s="31">
        <f t="shared" si="0"/>
        <v>-1.5689999999999884</v>
      </c>
      <c r="U56" s="31" t="s">
        <v>115</v>
      </c>
      <c r="V56" s="13" t="s">
        <v>115</v>
      </c>
      <c r="W56" s="13" t="s">
        <v>115</v>
      </c>
      <c r="X56" s="30"/>
    </row>
    <row r="57" spans="1:24" s="2" customFormat="1" ht="67.5">
      <c r="A57" s="14" t="s">
        <v>97</v>
      </c>
      <c r="B57" s="21" t="s">
        <v>98</v>
      </c>
      <c r="C57" s="11"/>
      <c r="D57" s="25">
        <v>124.067</v>
      </c>
      <c r="E57" s="11" t="s">
        <v>115</v>
      </c>
      <c r="F57" s="11" t="s">
        <v>115</v>
      </c>
      <c r="G57" s="25">
        <v>124.067</v>
      </c>
      <c r="H57" s="11" t="s">
        <v>115</v>
      </c>
      <c r="I57" s="32">
        <f t="shared" si="1"/>
        <v>122.498</v>
      </c>
      <c r="J57" s="11" t="s">
        <v>115</v>
      </c>
      <c r="K57" s="11" t="s">
        <v>115</v>
      </c>
      <c r="L57" s="32">
        <v>122.498</v>
      </c>
      <c r="M57" s="11" t="s">
        <v>115</v>
      </c>
      <c r="N57" s="32">
        <f>L57-G57</f>
        <v>-1.5689999999999884</v>
      </c>
      <c r="O57" s="32" t="s">
        <v>115</v>
      </c>
      <c r="P57" s="11" t="s">
        <v>115</v>
      </c>
      <c r="Q57" s="11" t="s">
        <v>115</v>
      </c>
      <c r="R57" s="11" t="s">
        <v>115</v>
      </c>
      <c r="S57" s="11" t="s">
        <v>115</v>
      </c>
      <c r="T57" s="32">
        <f t="shared" si="0"/>
        <v>-1.5689999999999884</v>
      </c>
      <c r="U57" s="32" t="s">
        <v>115</v>
      </c>
      <c r="V57" s="11" t="s">
        <v>115</v>
      </c>
      <c r="W57" s="11" t="s">
        <v>115</v>
      </c>
      <c r="X57" s="6"/>
    </row>
    <row r="58" spans="1:24" s="2" customFormat="1" ht="11.25">
      <c r="A58" s="9" t="s">
        <v>99</v>
      </c>
      <c r="B58" s="22" t="s">
        <v>100</v>
      </c>
      <c r="C58" s="13"/>
      <c r="D58" s="26">
        <f>D59</f>
        <v>149.379</v>
      </c>
      <c r="E58" s="13" t="s">
        <v>115</v>
      </c>
      <c r="F58" s="13" t="s">
        <v>115</v>
      </c>
      <c r="G58" s="26">
        <f>G59</f>
        <v>149.379</v>
      </c>
      <c r="H58" s="13" t="s">
        <v>115</v>
      </c>
      <c r="I58" s="31">
        <f t="shared" si="1"/>
        <v>80.314</v>
      </c>
      <c r="J58" s="13" t="s">
        <v>115</v>
      </c>
      <c r="K58" s="13" t="s">
        <v>115</v>
      </c>
      <c r="L58" s="31">
        <f>L59</f>
        <v>80.314</v>
      </c>
      <c r="M58" s="13" t="s">
        <v>115</v>
      </c>
      <c r="N58" s="31">
        <f>N59</f>
        <v>69.065</v>
      </c>
      <c r="O58" s="31" t="str">
        <f>O59</f>
        <v>-</v>
      </c>
      <c r="P58" s="13" t="s">
        <v>115</v>
      </c>
      <c r="Q58" s="13" t="s">
        <v>115</v>
      </c>
      <c r="R58" s="13" t="s">
        <v>115</v>
      </c>
      <c r="S58" s="13" t="s">
        <v>115</v>
      </c>
      <c r="T58" s="31">
        <f t="shared" si="0"/>
        <v>69.065</v>
      </c>
      <c r="U58" s="31" t="str">
        <f>U59</f>
        <v>-</v>
      </c>
      <c r="V58" s="13" t="s">
        <v>115</v>
      </c>
      <c r="W58" s="13" t="s">
        <v>115</v>
      </c>
      <c r="X58" s="30"/>
    </row>
    <row r="59" spans="1:24" s="2" customFormat="1" ht="11.25">
      <c r="A59" s="9" t="s">
        <v>101</v>
      </c>
      <c r="B59" s="23" t="s">
        <v>102</v>
      </c>
      <c r="C59" s="13" t="s">
        <v>103</v>
      </c>
      <c r="D59" s="26">
        <f>D60</f>
        <v>149.379</v>
      </c>
      <c r="E59" s="13" t="s">
        <v>115</v>
      </c>
      <c r="F59" s="13" t="s">
        <v>115</v>
      </c>
      <c r="G59" s="26">
        <f>G60</f>
        <v>149.379</v>
      </c>
      <c r="H59" s="13" t="s">
        <v>115</v>
      </c>
      <c r="I59" s="31">
        <f t="shared" si="1"/>
        <v>80.314</v>
      </c>
      <c r="J59" s="13" t="s">
        <v>115</v>
      </c>
      <c r="K59" s="13" t="s">
        <v>115</v>
      </c>
      <c r="L59" s="31">
        <f>L60</f>
        <v>80.314</v>
      </c>
      <c r="M59" s="13" t="s">
        <v>115</v>
      </c>
      <c r="N59" s="31">
        <f>N60</f>
        <v>69.065</v>
      </c>
      <c r="O59" s="31" t="str">
        <f>O60</f>
        <v>-</v>
      </c>
      <c r="P59" s="13" t="s">
        <v>115</v>
      </c>
      <c r="Q59" s="13" t="s">
        <v>115</v>
      </c>
      <c r="R59" s="13" t="s">
        <v>115</v>
      </c>
      <c r="S59" s="13" t="s">
        <v>115</v>
      </c>
      <c r="T59" s="31">
        <f t="shared" si="0"/>
        <v>69.065</v>
      </c>
      <c r="U59" s="31" t="str">
        <f>U60</f>
        <v>-</v>
      </c>
      <c r="V59" s="13" t="s">
        <v>115</v>
      </c>
      <c r="W59" s="13" t="s">
        <v>115</v>
      </c>
      <c r="X59" s="30"/>
    </row>
    <row r="60" spans="1:24" s="2" customFormat="1" ht="22.5">
      <c r="A60" s="14" t="s">
        <v>104</v>
      </c>
      <c r="B60" s="21" t="s">
        <v>105</v>
      </c>
      <c r="C60" s="11" t="s">
        <v>106</v>
      </c>
      <c r="D60" s="25">
        <v>149.379</v>
      </c>
      <c r="E60" s="11" t="s">
        <v>115</v>
      </c>
      <c r="F60" s="11" t="s">
        <v>115</v>
      </c>
      <c r="G60" s="25">
        <v>149.379</v>
      </c>
      <c r="H60" s="11" t="s">
        <v>115</v>
      </c>
      <c r="I60" s="32">
        <f t="shared" si="1"/>
        <v>80.314</v>
      </c>
      <c r="J60" s="11" t="s">
        <v>115</v>
      </c>
      <c r="K60" s="11" t="s">
        <v>115</v>
      </c>
      <c r="L60" s="32">
        <v>80.314</v>
      </c>
      <c r="M60" s="11" t="s">
        <v>115</v>
      </c>
      <c r="N60" s="32">
        <f>G60-I60</f>
        <v>69.065</v>
      </c>
      <c r="O60" s="32" t="s">
        <v>115</v>
      </c>
      <c r="P60" s="11" t="s">
        <v>115</v>
      </c>
      <c r="Q60" s="11" t="s">
        <v>115</v>
      </c>
      <c r="R60" s="11" t="s">
        <v>115</v>
      </c>
      <c r="S60" s="11" t="s">
        <v>115</v>
      </c>
      <c r="T60" s="32">
        <f t="shared" si="0"/>
        <v>69.065</v>
      </c>
      <c r="U60" s="32" t="s">
        <v>115</v>
      </c>
      <c r="V60" s="11" t="s">
        <v>115</v>
      </c>
      <c r="W60" s="11" t="s">
        <v>115</v>
      </c>
      <c r="X60" s="5"/>
    </row>
    <row r="61" spans="1:24" s="2" customFormat="1" ht="11.25">
      <c r="A61" s="9" t="s">
        <v>107</v>
      </c>
      <c r="B61" s="17" t="s">
        <v>108</v>
      </c>
      <c r="C61" s="13" t="s">
        <v>80</v>
      </c>
      <c r="D61" s="26">
        <f>D62</f>
        <v>24.929</v>
      </c>
      <c r="E61" s="13" t="s">
        <v>115</v>
      </c>
      <c r="F61" s="13" t="s">
        <v>115</v>
      </c>
      <c r="G61" s="26">
        <f>G62</f>
        <v>24.929</v>
      </c>
      <c r="H61" s="13" t="s">
        <v>115</v>
      </c>
      <c r="I61" s="31">
        <f t="shared" si="1"/>
        <v>0</v>
      </c>
      <c r="J61" s="13" t="s">
        <v>115</v>
      </c>
      <c r="K61" s="13" t="s">
        <v>115</v>
      </c>
      <c r="L61" s="31">
        <f>L62</f>
        <v>0</v>
      </c>
      <c r="M61" s="13" t="s">
        <v>115</v>
      </c>
      <c r="N61" s="31">
        <f>N62</f>
        <v>24.929</v>
      </c>
      <c r="O61" s="31" t="str">
        <f>O62</f>
        <v>-</v>
      </c>
      <c r="P61" s="13" t="s">
        <v>115</v>
      </c>
      <c r="Q61" s="13" t="s">
        <v>115</v>
      </c>
      <c r="R61" s="13" t="s">
        <v>115</v>
      </c>
      <c r="S61" s="13" t="s">
        <v>115</v>
      </c>
      <c r="T61" s="31">
        <f t="shared" si="0"/>
        <v>24.929</v>
      </c>
      <c r="U61" s="31" t="str">
        <f>U62</f>
        <v>-</v>
      </c>
      <c r="V61" s="13" t="s">
        <v>115</v>
      </c>
      <c r="W61" s="13" t="s">
        <v>115</v>
      </c>
      <c r="X61" s="30"/>
    </row>
    <row r="62" spans="1:24" s="2" customFormat="1" ht="22.5">
      <c r="A62" s="14" t="s">
        <v>109</v>
      </c>
      <c r="B62" s="15" t="s">
        <v>110</v>
      </c>
      <c r="C62" s="11"/>
      <c r="D62" s="27">
        <v>24.929</v>
      </c>
      <c r="E62" s="11" t="s">
        <v>115</v>
      </c>
      <c r="F62" s="11" t="s">
        <v>115</v>
      </c>
      <c r="G62" s="27">
        <v>24.929</v>
      </c>
      <c r="H62" s="11" t="s">
        <v>115</v>
      </c>
      <c r="I62" s="32">
        <f t="shared" si="1"/>
        <v>0</v>
      </c>
      <c r="J62" s="11" t="s">
        <v>115</v>
      </c>
      <c r="K62" s="11" t="s">
        <v>115</v>
      </c>
      <c r="L62" s="32">
        <v>0</v>
      </c>
      <c r="M62" s="11" t="s">
        <v>115</v>
      </c>
      <c r="N62" s="32">
        <f>G62-I62</f>
        <v>24.929</v>
      </c>
      <c r="O62" s="32" t="s">
        <v>115</v>
      </c>
      <c r="P62" s="11" t="s">
        <v>115</v>
      </c>
      <c r="Q62" s="11" t="s">
        <v>115</v>
      </c>
      <c r="R62" s="11" t="s">
        <v>115</v>
      </c>
      <c r="S62" s="11" t="s">
        <v>115</v>
      </c>
      <c r="T62" s="32">
        <f t="shared" si="0"/>
        <v>24.929</v>
      </c>
      <c r="U62" s="32" t="s">
        <v>115</v>
      </c>
      <c r="V62" s="11" t="s">
        <v>115</v>
      </c>
      <c r="W62" s="11" t="s">
        <v>115</v>
      </c>
      <c r="X62" s="6"/>
    </row>
    <row r="65" spans="1:6" ht="15.75">
      <c r="A65" s="2" t="s">
        <v>116</v>
      </c>
      <c r="B65" s="2"/>
      <c r="C65" s="2"/>
      <c r="D65" s="2"/>
      <c r="E65" s="2"/>
      <c r="F65" s="2"/>
    </row>
  </sheetData>
  <sheetProtection/>
  <mergeCells count="36">
    <mergeCell ref="I6:R6"/>
    <mergeCell ref="I7:R7"/>
    <mergeCell ref="L22:L23"/>
    <mergeCell ref="M22:M23"/>
    <mergeCell ref="N19:W20"/>
    <mergeCell ref="D19:M19"/>
    <mergeCell ref="P21:Q22"/>
    <mergeCell ref="R21:S22"/>
    <mergeCell ref="R14:X14"/>
    <mergeCell ref="I22:I23"/>
    <mergeCell ref="A25:B25"/>
    <mergeCell ref="V2:X2"/>
    <mergeCell ref="A3:X3"/>
    <mergeCell ref="I4:J4"/>
    <mergeCell ref="L4:M4"/>
    <mergeCell ref="L9:M9"/>
    <mergeCell ref="A19:A23"/>
    <mergeCell ref="B19:B23"/>
    <mergeCell ref="C19:C23"/>
    <mergeCell ref="K11:S11"/>
    <mergeCell ref="I21:M21"/>
    <mergeCell ref="D22:D23"/>
    <mergeCell ref="E22:E23"/>
    <mergeCell ref="F22:F23"/>
    <mergeCell ref="G22:G23"/>
    <mergeCell ref="H22:H23"/>
    <mergeCell ref="J12:T12"/>
    <mergeCell ref="V16:X16"/>
    <mergeCell ref="T21:U22"/>
    <mergeCell ref="V21:W22"/>
    <mergeCell ref="K22:K23"/>
    <mergeCell ref="J22:J23"/>
    <mergeCell ref="X19:X23"/>
    <mergeCell ref="N21:O22"/>
    <mergeCell ref="D20:M20"/>
    <mergeCell ref="D21:H2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2019-11-11T06:50:41Z</cp:lastPrinted>
  <dcterms:created xsi:type="dcterms:W3CDTF">2011-01-11T10:25:48Z</dcterms:created>
  <dcterms:modified xsi:type="dcterms:W3CDTF">2019-11-11T06:51:05Z</dcterms:modified>
  <cp:category/>
  <cp:version/>
  <cp:contentType/>
  <cp:contentStatus/>
</cp:coreProperties>
</file>