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<sst xmlns="http://schemas.openxmlformats.org/spreadsheetml/2006/main" count="238" uniqueCount="164">
  <si>
    <t>Вывод мощностей</t>
  </si>
  <si>
    <t>года</t>
  </si>
  <si>
    <t>основных средств (без НДС) в результате технического перевооружения и реконструкции.</t>
  </si>
  <si>
    <t>***</t>
  </si>
  <si>
    <t>Иные натуральные количественные показатели объектов основных средств.</t>
  </si>
  <si>
    <t>**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</si>
  <si>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</si>
  <si>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*</t>
  </si>
  <si>
    <t>Не заполняется сетевыми организациями.</t>
  </si>
  <si>
    <t>№</t>
  </si>
  <si>
    <t>Ввод мощностей*</t>
  </si>
  <si>
    <t>МВт, Гкал/час, км, МВ·А</t>
  </si>
  <si>
    <t>Итого</t>
  </si>
  <si>
    <t>Первоначальная</t>
  </si>
  <si>
    <t>средств</t>
  </si>
  <si>
    <t>(без НДС)**</t>
  </si>
  <si>
    <t>димых основных</t>
  </si>
  <si>
    <t>стоимость вво-</t>
  </si>
  <si>
    <t>I кв.</t>
  </si>
  <si>
    <t>II кв.</t>
  </si>
  <si>
    <t>III кв.</t>
  </si>
  <si>
    <t>IV кв.</t>
  </si>
  <si>
    <t>План</t>
  </si>
  <si>
    <t>км/МВ·А/другое***</t>
  </si>
  <si>
    <t>Ввод основных средств сетевых организаций</t>
  </si>
  <si>
    <t>млн руб.</t>
  </si>
  <si>
    <t>ВСЕГО,</t>
  </si>
  <si>
    <t>1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</si>
  <si>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</si>
  <si>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</si>
  <si>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</si>
  <si>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</si>
  <si>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</si>
  <si>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и модернизация РП и ТП - установка силовых трансформаторов 250, 400, 630, 1600</t>
  </si>
  <si>
    <t>Коммерческий учет электроэнергии</t>
  </si>
  <si>
    <t>1.2.1</t>
  </si>
  <si>
    <t>Модернизация и расширение АИИС КУЭ на точках приема электроэнергии в сети ОАО "ТГЭС"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</si>
  <si>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</si>
  <si>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</si>
  <si>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Панель ЩО-70-3А-22АУ3</t>
  </si>
  <si>
    <t>Панель ЩО-70-2А-65У3</t>
  </si>
  <si>
    <t>Модернизация системы телемеханики и связи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</si>
  <si>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</si>
  <si>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</si>
  <si>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</si>
  <si>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</t>
  </si>
  <si>
    <t>Новое строительство</t>
  </si>
  <si>
    <t>2.1.</t>
  </si>
  <si>
    <t>2.1.1</t>
  </si>
  <si>
    <t>Прокладка кабелей 10кВт от центров питания до РП (ТП) сечением 3*240 мм2, взамен существующих с износом 100%</t>
  </si>
  <si>
    <t>2.1.2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</si>
  <si>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</si>
  <si>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</si>
  <si>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</si>
  <si>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Прокладка кабелей 10кВт сечением 3*240 мм2 от центров питания до РП (ТП), имеющих один питающий кабель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</si>
  <si>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</si>
  <si>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</si>
  <si>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</si>
  <si>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</si>
  <si>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</si>
  <si>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</si>
  <si>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3.</t>
  </si>
  <si>
    <t>3.1</t>
  </si>
  <si>
    <t>Прочие работы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</si>
  <si>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</si>
  <si>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</si>
  <si>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</si>
  <si>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Наименование проекта</t>
  </si>
  <si>
    <t>План 2013 года</t>
  </si>
  <si>
    <t>План 2014 года</t>
  </si>
  <si>
    <t>План 2015 года</t>
  </si>
  <si>
    <t>План 2016 года</t>
  </si>
  <si>
    <t>План 2017 года</t>
  </si>
  <si>
    <t>2.2.1</t>
  </si>
  <si>
    <t>2.2.2</t>
  </si>
  <si>
    <t>1.1.2</t>
  </si>
  <si>
    <t>1.1.3</t>
  </si>
  <si>
    <t>1.1.4</t>
  </si>
  <si>
    <t>1.1.4.1</t>
  </si>
  <si>
    <t>1.1.4.2</t>
  </si>
  <si>
    <t>1.2</t>
  </si>
  <si>
    <t>1.1</t>
  </si>
  <si>
    <t>1.2.2</t>
  </si>
  <si>
    <t>1.2.3</t>
  </si>
  <si>
    <t>1.2.4</t>
  </si>
  <si>
    <t>2.1.3</t>
  </si>
  <si>
    <t>2.1.3.1</t>
  </si>
  <si>
    <t>2.1.3.2</t>
  </si>
  <si>
    <t>2.1.4</t>
  </si>
  <si>
    <t>2.1.5</t>
  </si>
  <si>
    <t>2.2</t>
  </si>
  <si>
    <t>Прочее новое строительство</t>
  </si>
  <si>
    <t>2.2.3</t>
  </si>
  <si>
    <t>2.2.4</t>
  </si>
  <si>
    <t>2.2.5</t>
  </si>
  <si>
    <t>2.2.6</t>
  </si>
  <si>
    <t>3.2</t>
  </si>
  <si>
    <t>3.3</t>
  </si>
  <si>
    <t>-</t>
  </si>
  <si>
    <t>2.2.7</t>
  </si>
  <si>
    <t>1,9/1,26</t>
  </si>
  <si>
    <t>40,15/0</t>
  </si>
  <si>
    <t>0/1,26</t>
  </si>
  <si>
    <t>0/35,01</t>
  </si>
  <si>
    <t>12,46/8,96</t>
  </si>
  <si>
    <t>28,48/12,46</t>
  </si>
  <si>
    <t>16,02/3,5</t>
  </si>
  <si>
    <t>6,48/3,5</t>
  </si>
  <si>
    <t>0,6/1,26</t>
  </si>
  <si>
    <t>2.2.8</t>
  </si>
  <si>
    <t>Строительство кабельных линий от ПС 370 "Тулица" и ТП 456 до проектируемой ГУЗ "Городская больница №13"</t>
  </si>
  <si>
    <t>Строительство кабельных линий от ПС 41 "Перекоп" до проектируемого ТП для Ледового дворца: ул. Демьянова, д. 26-а</t>
  </si>
  <si>
    <t>28,48/47,47</t>
  </si>
  <si>
    <t>Выполнение строительно-монтажных работ для осуществления технологического присоединения заявителей</t>
  </si>
  <si>
    <t>1.1.5</t>
  </si>
  <si>
    <t>Электроснабжение объектов Тульского Кремля</t>
  </si>
  <si>
    <t>0,9/3,2</t>
  </si>
  <si>
    <t>2.2.9</t>
  </si>
  <si>
    <t>Электроснабжение жилой застройки в Скуратовском микрорайоне г. Тулы (пять многоквартирных домов в районе ул. Новоселов Центрального р-на)</t>
  </si>
  <si>
    <t>0,94/2,52</t>
  </si>
  <si>
    <t>2.2.10</t>
  </si>
  <si>
    <t>2.2.11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</si>
  <si>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</si>
  <si>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</si>
  <si>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50,15/2,52</t>
  </si>
  <si>
    <t>6,05/0</t>
  </si>
  <si>
    <t>1,39/0</t>
  </si>
  <si>
    <t>4,7/0</t>
  </si>
  <si>
    <t>2,8/0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</si>
  <si>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</si>
  <si>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</si>
  <si>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0,27/0,25</t>
  </si>
  <si>
    <t>8,65/2,77</t>
  </si>
  <si>
    <t>16,03/2,77</t>
  </si>
  <si>
    <t>16,93/5,97</t>
  </si>
  <si>
    <t>2.2.13</t>
  </si>
  <si>
    <t>2.2.14</t>
  </si>
  <si>
    <t>Прокладка КЛ-0,4 кВ от ТП 1294 вдоль ул.Металлистов</t>
  </si>
  <si>
    <t>3.4</t>
  </si>
  <si>
    <t>Разработка (поставка) и внедрение программного обеспечения автоматизированных информационных расчетных систем</t>
  </si>
  <si>
    <t>2,35/1,26</t>
  </si>
  <si>
    <t>5,47/1,26</t>
  </si>
  <si>
    <t>50,15/3,78</t>
  </si>
  <si>
    <t>10/2,52</t>
  </si>
  <si>
    <t>10,14/ 8,5</t>
  </si>
  <si>
    <t>16/0</t>
  </si>
  <si>
    <t>0,9/49,61</t>
  </si>
  <si>
    <t>0/46,41</t>
  </si>
  <si>
    <t>0/1,6</t>
  </si>
  <si>
    <t>40,14/10,05</t>
  </si>
  <si>
    <t>3,12/0</t>
  </si>
  <si>
    <t>Прокладка КЛ-10 кВ от ПС 41 "Перекоп" и от ТП 1294 до ТП 1338, монтаж двухтрансформаторной ТП 1338 в районе ул.М.Смирнова, ул.Демьянова, ул.Бандикова</t>
  </si>
  <si>
    <t>16,96/12,66</t>
  </si>
  <si>
    <t>16,96/2,52</t>
  </si>
  <si>
    <t>11,49/1,26</t>
  </si>
  <si>
    <t>1,6/1,26</t>
  </si>
  <si>
    <t>128,52/69,88</t>
  </si>
  <si>
    <t>127,62/20,27</t>
  </si>
  <si>
    <t>87,48/10,22</t>
  </si>
  <si>
    <t>1,6/8,62</t>
  </si>
  <si>
    <t>Прогноз ввода/вывода объектов на 2017 год</t>
  </si>
  <si>
    <t>Замена выкатных ячеек на ячейки КСО-298 с установкой комплекта телемеханики</t>
  </si>
  <si>
    <t>0,56/ 6,307</t>
  </si>
  <si>
    <t>27,67/ 14,81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</si>
</sst>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P72"/>
  <sheetViews>
    <sheetView tabSelected="1" zoomScale="115" zoomScaleNormal="115" zoomScalePageLayoutView="0" workbookViewId="0" topLeftCell="A1">
      <selection activeCell="BW11" sqref="BW11:BY11"/>
    </sheetView>
  </sheetViews>
  <sheetFormatPr defaultColWidth="1.37890625" defaultRowHeight="12.75"/>
  <cols>
    <col min="1" max="62" width="1.37890625" style="7" customWidth="1"/>
    <col min="63" max="63" width="1.875" style="7" customWidth="1"/>
    <col min="64" max="64" width="2.25390625" style="7" customWidth="1"/>
    <col min="65" max="65" width="1.75390625" style="7" customWidth="1"/>
    <col min="66" max="66" width="3.375" style="7" customWidth="1"/>
    <col min="67" max="67" width="2.875" style="7" customWidth="1"/>
    <col min="68" max="68" width="1.37890625" style="7" customWidth="1"/>
    <col min="69" max="69" width="3.125" style="7" customWidth="1"/>
    <col min="70" max="70" width="2.00390625" style="7" customWidth="1"/>
    <col min="71" max="71" width="3.00390625" style="7" customWidth="1"/>
    <col min="72" max="72" width="1.37890625" style="7" customWidth="1"/>
    <col min="73" max="73" width="2.125" style="7" customWidth="1"/>
    <col min="74" max="74" width="3.625" style="7" customWidth="1"/>
    <col min="75" max="75" width="3.00390625" style="7" customWidth="1"/>
    <col min="76" max="76" width="1.37890625" style="7" customWidth="1"/>
    <col min="77" max="77" width="3.00390625" style="7" customWidth="1"/>
    <col min="78" max="78" width="2.25390625" style="7" customWidth="1"/>
    <col min="79" max="79" width="1.37890625" style="7" customWidth="1"/>
    <col min="80" max="80" width="3.625" style="7" customWidth="1"/>
    <col min="81" max="81" width="3.25390625" style="7" customWidth="1"/>
    <col min="82" max="82" width="1.00390625" style="7" customWidth="1"/>
    <col min="83" max="83" width="2.625" style="7" customWidth="1"/>
    <col min="84" max="84" width="2.125" style="7" customWidth="1"/>
    <col min="85" max="85" width="5.625" style="7" customWidth="1"/>
    <col min="86" max="86" width="1.75390625" style="7" customWidth="1"/>
    <col min="87" max="88" width="1.37890625" style="7" customWidth="1"/>
    <col min="89" max="89" width="1.875" style="7" customWidth="1"/>
    <col min="90" max="97" width="1.37890625" style="7" customWidth="1"/>
    <col min="98" max="98" width="1.875" style="7" customWidth="1"/>
    <col min="99" max="99" width="1.37890625" style="7" customWidth="1"/>
    <col min="100" max="100" width="1.75390625" style="7" customWidth="1"/>
    <col min="101" max="102" width="1.37890625" style="7" customWidth="1"/>
    <col min="103" max="103" width="1.75390625" style="7" customWidth="1"/>
    <col min="104" max="106" width="1.37890625" style="7" customWidth="1"/>
    <col min="107" max="107" width="2.625" style="7" customWidth="1"/>
    <col min="108" max="109" width="1.37890625" style="7" customWidth="1"/>
    <col min="110" max="110" width="1.75390625" style="7" customWidth="1"/>
    <col min="111" max="112" width="1.37890625" style="7" customWidth="1"/>
    <col min="113" max="113" width="1.75390625" style="7" customWidth="1"/>
    <col min="114" max="118" width="1.37890625" style="7" customWidth="1"/>
    <col min="119" max="16384" width="1.37890625" style="1" customWidth="1"/>
  </cols>
  <sheetData>
    <row r="2" spans="1:120" s="2" customFormat="1" ht="18.75">
      <c r="A2" s="145" t="s">
        <v>160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</row>
    <row r="4" spans="1:120" s="3" customFormat="1" ht="8.25">
      <c r="A4" s="83" t="s">
        <v>9</v>
      </c>
      <c r="B4" s="84"/>
      <c r="C4" s="84"/>
      <c r="D4" s="84"/>
      <c r="E4" s="89" t="s">
        <v>67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128" t="s">
        <v>10</v>
      </c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J4" s="128" t="s">
        <v>0</v>
      </c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46" t="s">
        <v>13</v>
      </c>
      <c r="AZ4" s="146"/>
      <c r="BA4" s="146"/>
      <c r="BB4" s="146"/>
      <c r="BC4" s="146"/>
      <c r="BD4" s="146"/>
      <c r="BE4" s="131" t="s">
        <v>24</v>
      </c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3"/>
    </row>
    <row r="5" spans="1:120" s="3" customFormat="1" ht="8.25">
      <c r="A5" s="85"/>
      <c r="B5" s="86"/>
      <c r="C5" s="86"/>
      <c r="D5" s="8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128" t="s">
        <v>11</v>
      </c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  <c r="AJ5" s="128" t="s">
        <v>11</v>
      </c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  <c r="AY5" s="65" t="s">
        <v>17</v>
      </c>
      <c r="AZ5" s="65"/>
      <c r="BA5" s="65"/>
      <c r="BB5" s="65"/>
      <c r="BC5" s="65"/>
      <c r="BD5" s="65"/>
      <c r="BE5" s="128" t="s">
        <v>72</v>
      </c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65" t="s">
        <v>22</v>
      </c>
      <c r="BU5" s="65"/>
      <c r="BV5" s="65"/>
      <c r="BW5" s="65" t="s">
        <v>22</v>
      </c>
      <c r="BX5" s="65"/>
      <c r="BY5" s="65"/>
      <c r="BZ5" s="65" t="s">
        <v>22</v>
      </c>
      <c r="CA5" s="65"/>
      <c r="CB5" s="65"/>
      <c r="CC5" s="65" t="s">
        <v>22</v>
      </c>
      <c r="CD5" s="65"/>
      <c r="CE5" s="65"/>
      <c r="CF5" s="65" t="s">
        <v>12</v>
      </c>
      <c r="CG5" s="65"/>
      <c r="CH5" s="65"/>
      <c r="CI5" s="128" t="s">
        <v>72</v>
      </c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30"/>
      <c r="CX5" s="105" t="s">
        <v>68</v>
      </c>
      <c r="CY5" s="106"/>
      <c r="CZ5" s="107"/>
      <c r="DA5" s="105" t="s">
        <v>69</v>
      </c>
      <c r="DB5" s="106"/>
      <c r="DC5" s="107"/>
      <c r="DD5" s="105" t="s">
        <v>70</v>
      </c>
      <c r="DE5" s="106"/>
      <c r="DF5" s="107"/>
      <c r="DG5" s="105" t="s">
        <v>71</v>
      </c>
      <c r="DH5" s="106"/>
      <c r="DI5" s="107"/>
      <c r="DJ5" s="138" t="s">
        <v>12</v>
      </c>
      <c r="DK5" s="138"/>
      <c r="DL5" s="138"/>
      <c r="DM5" s="138"/>
      <c r="DN5" s="138"/>
      <c r="DO5" s="138"/>
      <c r="DP5" s="138"/>
    </row>
    <row r="6" spans="1:120" s="3" customFormat="1" ht="8.25">
      <c r="A6" s="85"/>
      <c r="B6" s="86"/>
      <c r="C6" s="86"/>
      <c r="D6" s="8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65">
        <v>2013</v>
      </c>
      <c r="Y6" s="65"/>
      <c r="Z6" s="65"/>
      <c r="AA6" s="65">
        <v>2014</v>
      </c>
      <c r="AB6" s="65"/>
      <c r="AC6" s="65"/>
      <c r="AD6" s="65">
        <v>2015</v>
      </c>
      <c r="AE6" s="65"/>
      <c r="AF6" s="65"/>
      <c r="AG6" s="65" t="s">
        <v>12</v>
      </c>
      <c r="AH6" s="65"/>
      <c r="AI6" s="65"/>
      <c r="AJ6" s="65">
        <v>2013</v>
      </c>
      <c r="AK6" s="65"/>
      <c r="AL6" s="65"/>
      <c r="AM6" s="65">
        <v>2014</v>
      </c>
      <c r="AN6" s="65"/>
      <c r="AO6" s="65"/>
      <c r="AP6" s="65">
        <v>2015</v>
      </c>
      <c r="AQ6" s="65"/>
      <c r="AR6" s="65"/>
      <c r="AS6" s="65">
        <v>2016</v>
      </c>
      <c r="AT6" s="65"/>
      <c r="AU6" s="65"/>
      <c r="AV6" s="65" t="s">
        <v>12</v>
      </c>
      <c r="AW6" s="65"/>
      <c r="AX6" s="65"/>
      <c r="AY6" s="65" t="s">
        <v>16</v>
      </c>
      <c r="AZ6" s="65"/>
      <c r="BA6" s="65"/>
      <c r="BB6" s="65"/>
      <c r="BC6" s="65"/>
      <c r="BD6" s="65"/>
      <c r="BE6" s="65" t="s">
        <v>18</v>
      </c>
      <c r="BF6" s="65"/>
      <c r="BG6" s="65"/>
      <c r="BH6" s="65" t="s">
        <v>19</v>
      </c>
      <c r="BI6" s="65"/>
      <c r="BJ6" s="65"/>
      <c r="BK6" s="65" t="s">
        <v>20</v>
      </c>
      <c r="BL6" s="65"/>
      <c r="BM6" s="65"/>
      <c r="BN6" s="65" t="s">
        <v>21</v>
      </c>
      <c r="BO6" s="65"/>
      <c r="BP6" s="65"/>
      <c r="BQ6" s="65" t="s">
        <v>12</v>
      </c>
      <c r="BR6" s="65"/>
      <c r="BS6" s="65"/>
      <c r="BT6" s="65">
        <v>2013</v>
      </c>
      <c r="BU6" s="65"/>
      <c r="BV6" s="65"/>
      <c r="BW6" s="65">
        <v>2014</v>
      </c>
      <c r="BX6" s="65"/>
      <c r="BY6" s="65"/>
      <c r="BZ6" s="65">
        <v>2015</v>
      </c>
      <c r="CA6" s="65"/>
      <c r="CB6" s="65"/>
      <c r="CC6" s="65">
        <v>2016</v>
      </c>
      <c r="CD6" s="65"/>
      <c r="CE6" s="65"/>
      <c r="CF6" s="65"/>
      <c r="CG6" s="65"/>
      <c r="CH6" s="65"/>
      <c r="CI6" s="65" t="s">
        <v>18</v>
      </c>
      <c r="CJ6" s="65"/>
      <c r="CK6" s="65"/>
      <c r="CL6" s="65" t="s">
        <v>19</v>
      </c>
      <c r="CM6" s="65"/>
      <c r="CN6" s="65"/>
      <c r="CO6" s="65" t="s">
        <v>20</v>
      </c>
      <c r="CP6" s="65"/>
      <c r="CQ6" s="65"/>
      <c r="CR6" s="65" t="s">
        <v>21</v>
      </c>
      <c r="CS6" s="65"/>
      <c r="CT6" s="65"/>
      <c r="CU6" s="65" t="s">
        <v>12</v>
      </c>
      <c r="CV6" s="65"/>
      <c r="CW6" s="65"/>
      <c r="CX6" s="108"/>
      <c r="CY6" s="109"/>
      <c r="CZ6" s="110"/>
      <c r="DA6" s="108"/>
      <c r="DB6" s="109"/>
      <c r="DC6" s="110"/>
      <c r="DD6" s="108"/>
      <c r="DE6" s="109"/>
      <c r="DF6" s="110"/>
      <c r="DG6" s="108"/>
      <c r="DH6" s="109"/>
      <c r="DI6" s="110"/>
      <c r="DJ6" s="138"/>
      <c r="DK6" s="138"/>
      <c r="DL6" s="138"/>
      <c r="DM6" s="138"/>
      <c r="DN6" s="138"/>
      <c r="DO6" s="138"/>
      <c r="DP6" s="138"/>
    </row>
    <row r="7" spans="1:120" s="3" customFormat="1" ht="8.25">
      <c r="A7" s="85"/>
      <c r="B7" s="86"/>
      <c r="C7" s="86"/>
      <c r="D7" s="86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 t="s">
        <v>14</v>
      </c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 t="s">
        <v>1</v>
      </c>
      <c r="BU7" s="65"/>
      <c r="BV7" s="65"/>
      <c r="BW7" s="65" t="s">
        <v>1</v>
      </c>
      <c r="BX7" s="65"/>
      <c r="BY7" s="65"/>
      <c r="BZ7" s="65" t="s">
        <v>1</v>
      </c>
      <c r="CA7" s="65"/>
      <c r="CB7" s="65"/>
      <c r="CC7" s="65" t="s">
        <v>1</v>
      </c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108"/>
      <c r="CY7" s="109"/>
      <c r="CZ7" s="110"/>
      <c r="DA7" s="108"/>
      <c r="DB7" s="109"/>
      <c r="DC7" s="110"/>
      <c r="DD7" s="108"/>
      <c r="DE7" s="109"/>
      <c r="DF7" s="110"/>
      <c r="DG7" s="108"/>
      <c r="DH7" s="109"/>
      <c r="DI7" s="110"/>
      <c r="DJ7" s="138"/>
      <c r="DK7" s="138"/>
      <c r="DL7" s="138"/>
      <c r="DM7" s="138"/>
      <c r="DN7" s="138"/>
      <c r="DO7" s="138"/>
      <c r="DP7" s="138"/>
    </row>
    <row r="8" spans="1:120" s="3" customFormat="1" ht="11.25" customHeight="1">
      <c r="A8" s="85"/>
      <c r="B8" s="86"/>
      <c r="C8" s="86"/>
      <c r="D8" s="8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114" t="s">
        <v>15</v>
      </c>
      <c r="AZ8" s="114"/>
      <c r="BA8" s="114"/>
      <c r="BB8" s="114"/>
      <c r="BC8" s="114"/>
      <c r="BD8" s="114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111"/>
      <c r="CY8" s="112"/>
      <c r="CZ8" s="113"/>
      <c r="DA8" s="111"/>
      <c r="DB8" s="112"/>
      <c r="DC8" s="113"/>
      <c r="DD8" s="111"/>
      <c r="DE8" s="112"/>
      <c r="DF8" s="113"/>
      <c r="DG8" s="111"/>
      <c r="DH8" s="112"/>
      <c r="DI8" s="113"/>
      <c r="DJ8" s="138"/>
      <c r="DK8" s="138"/>
      <c r="DL8" s="138"/>
      <c r="DM8" s="138"/>
      <c r="DN8" s="138"/>
      <c r="DO8" s="138"/>
      <c r="DP8" s="138"/>
    </row>
    <row r="9" spans="1:120" s="3" customFormat="1" ht="8.25">
      <c r="A9" s="87"/>
      <c r="B9" s="88"/>
      <c r="C9" s="88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 t="s">
        <v>25</v>
      </c>
      <c r="AZ9" s="65"/>
      <c r="BA9" s="65"/>
      <c r="BB9" s="65"/>
      <c r="BC9" s="65"/>
      <c r="BD9" s="65"/>
      <c r="BE9" s="128" t="s">
        <v>23</v>
      </c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30"/>
      <c r="CI9" s="131" t="s">
        <v>25</v>
      </c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3"/>
    </row>
    <row r="10" spans="1:120" s="6" customFormat="1" ht="10.5">
      <c r="A10" s="66">
        <v>1</v>
      </c>
      <c r="B10" s="66"/>
      <c r="C10" s="66"/>
      <c r="D10" s="66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66">
        <v>3</v>
      </c>
      <c r="Y10" s="66"/>
      <c r="Z10" s="66"/>
      <c r="AA10" s="66">
        <v>4</v>
      </c>
      <c r="AB10" s="66"/>
      <c r="AC10" s="66"/>
      <c r="AD10" s="66">
        <v>5</v>
      </c>
      <c r="AE10" s="66"/>
      <c r="AF10" s="66"/>
      <c r="AG10" s="66">
        <v>6</v>
      </c>
      <c r="AH10" s="66"/>
      <c r="AI10" s="66"/>
      <c r="AJ10" s="66">
        <v>7</v>
      </c>
      <c r="AK10" s="66"/>
      <c r="AL10" s="66"/>
      <c r="AM10" s="66">
        <v>8</v>
      </c>
      <c r="AN10" s="66"/>
      <c r="AO10" s="66"/>
      <c r="AP10" s="66">
        <v>9</v>
      </c>
      <c r="AQ10" s="66"/>
      <c r="AR10" s="66"/>
      <c r="AS10" s="66">
        <v>10</v>
      </c>
      <c r="AT10" s="66"/>
      <c r="AU10" s="66"/>
      <c r="AV10" s="66">
        <v>10</v>
      </c>
      <c r="AW10" s="66"/>
      <c r="AX10" s="66"/>
      <c r="AY10" s="66">
        <v>11</v>
      </c>
      <c r="AZ10" s="66"/>
      <c r="BA10" s="66"/>
      <c r="BB10" s="66"/>
      <c r="BC10" s="66"/>
      <c r="BD10" s="66"/>
      <c r="BE10" s="66">
        <v>12</v>
      </c>
      <c r="BF10" s="66"/>
      <c r="BG10" s="66"/>
      <c r="BH10" s="66">
        <v>13</v>
      </c>
      <c r="BI10" s="66"/>
      <c r="BJ10" s="66"/>
      <c r="BK10" s="66">
        <v>14</v>
      </c>
      <c r="BL10" s="66"/>
      <c r="BM10" s="66"/>
      <c r="BN10" s="66">
        <v>15</v>
      </c>
      <c r="BO10" s="66"/>
      <c r="BP10" s="66"/>
      <c r="BQ10" s="66">
        <v>16</v>
      </c>
      <c r="BR10" s="66"/>
      <c r="BS10" s="66"/>
      <c r="BT10" s="66">
        <v>17</v>
      </c>
      <c r="BU10" s="66"/>
      <c r="BV10" s="66"/>
      <c r="BW10" s="66">
        <v>18</v>
      </c>
      <c r="BX10" s="66"/>
      <c r="BY10" s="66"/>
      <c r="BZ10" s="66">
        <v>18</v>
      </c>
      <c r="CA10" s="66"/>
      <c r="CB10" s="66"/>
      <c r="CC10" s="66">
        <v>17</v>
      </c>
      <c r="CD10" s="66"/>
      <c r="CE10" s="66"/>
      <c r="CF10" s="66">
        <v>19</v>
      </c>
      <c r="CG10" s="66"/>
      <c r="CH10" s="66"/>
      <c r="CI10" s="66">
        <v>20</v>
      </c>
      <c r="CJ10" s="66"/>
      <c r="CK10" s="66"/>
      <c r="CL10" s="66">
        <v>21</v>
      </c>
      <c r="CM10" s="66"/>
      <c r="CN10" s="66"/>
      <c r="CO10" s="66">
        <v>22</v>
      </c>
      <c r="CP10" s="66"/>
      <c r="CQ10" s="66"/>
      <c r="CR10" s="66">
        <v>23</v>
      </c>
      <c r="CS10" s="66"/>
      <c r="CT10" s="66"/>
      <c r="CU10" s="66">
        <v>24</v>
      </c>
      <c r="CV10" s="66"/>
      <c r="CW10" s="66"/>
      <c r="CX10" s="66">
        <v>25</v>
      </c>
      <c r="CY10" s="66"/>
      <c r="CZ10" s="66"/>
      <c r="DA10" s="66">
        <v>25</v>
      </c>
      <c r="DB10" s="66"/>
      <c r="DC10" s="66"/>
      <c r="DD10" s="66">
        <v>25</v>
      </c>
      <c r="DE10" s="66"/>
      <c r="DF10" s="66"/>
      <c r="DG10" s="66">
        <v>25</v>
      </c>
      <c r="DH10" s="66"/>
      <c r="DI10" s="66"/>
      <c r="DJ10" s="139">
        <v>27</v>
      </c>
      <c r="DK10" s="139"/>
      <c r="DL10" s="139"/>
      <c r="DM10" s="139"/>
      <c r="DN10" s="139"/>
      <c r="DO10" s="139"/>
      <c r="DP10" s="139"/>
    </row>
    <row r="11" spans="1:120" s="12" customFormat="1" ht="20.25" customHeight="1">
      <c r="A11" s="94"/>
      <c r="B11" s="94"/>
      <c r="C11" s="94"/>
      <c r="D11" s="94"/>
      <c r="E11" s="95" t="s">
        <v>26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1">
        <v>16.97</v>
      </c>
      <c r="AK11" s="62"/>
      <c r="AL11" s="63"/>
      <c r="AM11" s="64"/>
      <c r="AN11" s="64"/>
      <c r="AO11" s="64"/>
      <c r="AP11" s="142" t="s">
        <v>162</v>
      </c>
      <c r="AQ11" s="143"/>
      <c r="AR11" s="144"/>
      <c r="AS11" s="142" t="s">
        <v>144</v>
      </c>
      <c r="AT11" s="143"/>
      <c r="AU11" s="144"/>
      <c r="AV11" s="141" t="s">
        <v>163</v>
      </c>
      <c r="AW11" s="141"/>
      <c r="AX11" s="141"/>
      <c r="AY11" s="54">
        <f>AY12+AY28+AY53</f>
        <v>1435.7025423728812</v>
      </c>
      <c r="AZ11" s="54"/>
      <c r="BA11" s="54"/>
      <c r="BB11" s="54"/>
      <c r="BC11" s="54"/>
      <c r="BD11" s="54"/>
      <c r="BE11" s="54">
        <v>0</v>
      </c>
      <c r="BF11" s="54"/>
      <c r="BG11" s="54"/>
      <c r="BH11" s="54">
        <v>0</v>
      </c>
      <c r="BI11" s="54"/>
      <c r="BJ11" s="54"/>
      <c r="BK11" s="54">
        <v>0</v>
      </c>
      <c r="BL11" s="54"/>
      <c r="BM11" s="54"/>
      <c r="BN11" s="54" t="s">
        <v>145</v>
      </c>
      <c r="BO11" s="54"/>
      <c r="BP11" s="54"/>
      <c r="BQ11" s="54" t="s">
        <v>145</v>
      </c>
      <c r="BR11" s="54"/>
      <c r="BS11" s="54"/>
      <c r="BT11" s="54" t="s">
        <v>112</v>
      </c>
      <c r="BU11" s="54"/>
      <c r="BV11" s="54"/>
      <c r="BW11" s="54" t="s">
        <v>142</v>
      </c>
      <c r="BX11" s="54"/>
      <c r="BY11" s="54"/>
      <c r="BZ11" s="54" t="s">
        <v>134</v>
      </c>
      <c r="CA11" s="54"/>
      <c r="CB11" s="54"/>
      <c r="CC11" s="54" t="s">
        <v>152</v>
      </c>
      <c r="CD11" s="54"/>
      <c r="CE11" s="54"/>
      <c r="CF11" s="54" t="s">
        <v>156</v>
      </c>
      <c r="CG11" s="54"/>
      <c r="CH11" s="54"/>
      <c r="CI11" s="54">
        <f>CI12+CI28+CI53</f>
        <v>33.465</v>
      </c>
      <c r="CJ11" s="54"/>
      <c r="CK11" s="54"/>
      <c r="CL11" s="54">
        <f>CL12+CL28+CL53</f>
        <v>57.066</v>
      </c>
      <c r="CM11" s="54"/>
      <c r="CN11" s="54"/>
      <c r="CO11" s="54">
        <f>CO12+CO28+CO53</f>
        <v>84.61599999999999</v>
      </c>
      <c r="CP11" s="54"/>
      <c r="CQ11" s="54"/>
      <c r="CR11" s="54">
        <f>CR12+CR28+CR53</f>
        <v>107.062</v>
      </c>
      <c r="CS11" s="54"/>
      <c r="CT11" s="54"/>
      <c r="CU11" s="54">
        <f>CU12+CU28+CU53</f>
        <v>282.209</v>
      </c>
      <c r="CV11" s="54"/>
      <c r="CW11" s="54"/>
      <c r="CX11" s="54">
        <f>CX12+CX28+CX53</f>
        <v>409.1</v>
      </c>
      <c r="CY11" s="54"/>
      <c r="CZ11" s="54"/>
      <c r="DA11" s="54">
        <f>DA12+DA28+DA53</f>
        <v>348.32</v>
      </c>
      <c r="DB11" s="54"/>
      <c r="DC11" s="54"/>
      <c r="DD11" s="58">
        <f>DD12+DD28+DD53</f>
        <v>378.16999999999996</v>
      </c>
      <c r="DE11" s="59"/>
      <c r="DF11" s="60"/>
      <c r="DG11" s="58">
        <f>DG12+DG28+DG53</f>
        <v>276.33000000000004</v>
      </c>
      <c r="DH11" s="59"/>
      <c r="DI11" s="60"/>
      <c r="DJ11" s="55">
        <f>DJ12+DJ28+DJ53</f>
        <v>1694.129</v>
      </c>
      <c r="DK11" s="56"/>
      <c r="DL11" s="56"/>
      <c r="DM11" s="56"/>
      <c r="DN11" s="56"/>
      <c r="DO11" s="56"/>
      <c r="DP11" s="57"/>
    </row>
    <row r="12" spans="1:120" s="12" customFormat="1" ht="12" customHeight="1">
      <c r="A12" s="98" t="s">
        <v>27</v>
      </c>
      <c r="B12" s="99"/>
      <c r="C12" s="99"/>
      <c r="D12" s="100"/>
      <c r="E12" s="104" t="s">
        <v>28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1"/>
      <c r="AK12" s="62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31">
        <f>AY14+AY23</f>
        <v>89.8957627118644</v>
      </c>
      <c r="AZ12" s="32"/>
      <c r="BA12" s="32"/>
      <c r="BB12" s="32"/>
      <c r="BC12" s="32"/>
      <c r="BD12" s="33"/>
      <c r="BE12" s="31">
        <f>BE14</f>
        <v>0</v>
      </c>
      <c r="BF12" s="32"/>
      <c r="BG12" s="33"/>
      <c r="BH12" s="31">
        <f>BH14</f>
        <v>0</v>
      </c>
      <c r="BI12" s="32"/>
      <c r="BJ12" s="33"/>
      <c r="BK12" s="31">
        <v>0</v>
      </c>
      <c r="BL12" s="32"/>
      <c r="BM12" s="33"/>
      <c r="BN12" s="31">
        <v>0</v>
      </c>
      <c r="BO12" s="32"/>
      <c r="BP12" s="33"/>
      <c r="BQ12" s="31">
        <f>BQ14</f>
        <v>0</v>
      </c>
      <c r="BR12" s="32"/>
      <c r="BS12" s="33"/>
      <c r="BT12" s="31" t="s">
        <v>103</v>
      </c>
      <c r="BU12" s="32"/>
      <c r="BV12" s="33"/>
      <c r="BW12" s="31" t="s">
        <v>102</v>
      </c>
      <c r="BX12" s="32"/>
      <c r="BY12" s="33"/>
      <c r="BZ12" s="31" t="s">
        <v>116</v>
      </c>
      <c r="CA12" s="32"/>
      <c r="CB12" s="33"/>
      <c r="CC12" s="31">
        <f>CC14</f>
        <v>10.14</v>
      </c>
      <c r="CD12" s="32"/>
      <c r="CE12" s="33"/>
      <c r="CF12" s="31" t="s">
        <v>146</v>
      </c>
      <c r="CG12" s="32"/>
      <c r="CH12" s="33"/>
      <c r="CI12" s="31">
        <f>CI14+CI23</f>
        <v>0</v>
      </c>
      <c r="CJ12" s="32"/>
      <c r="CK12" s="33"/>
      <c r="CL12" s="31">
        <f>CL14+CL23</f>
        <v>0</v>
      </c>
      <c r="CM12" s="32"/>
      <c r="CN12" s="33"/>
      <c r="CO12" s="31">
        <f>CO14+CO23</f>
        <v>0</v>
      </c>
      <c r="CP12" s="32"/>
      <c r="CQ12" s="33"/>
      <c r="CR12" s="31">
        <f>CR14+CR23</f>
        <v>0</v>
      </c>
      <c r="CS12" s="32"/>
      <c r="CT12" s="33"/>
      <c r="CU12" s="31">
        <f>CU14+CU23</f>
        <v>0</v>
      </c>
      <c r="CV12" s="32"/>
      <c r="CW12" s="33"/>
      <c r="CX12" s="31">
        <f>CX14+CX23</f>
        <v>65.422</v>
      </c>
      <c r="CY12" s="32"/>
      <c r="CZ12" s="33"/>
      <c r="DA12" s="31">
        <f>DA14+DA23</f>
        <v>1.556</v>
      </c>
      <c r="DB12" s="32"/>
      <c r="DC12" s="33"/>
      <c r="DD12" s="31">
        <f>DD14+DD23</f>
        <v>32.504</v>
      </c>
      <c r="DE12" s="32"/>
      <c r="DF12" s="33"/>
      <c r="DG12" s="31">
        <f>DG14+DG23</f>
        <v>6.595000000000001</v>
      </c>
      <c r="DH12" s="32"/>
      <c r="DI12" s="33"/>
      <c r="DJ12" s="37">
        <f>DJ14+DJ23</f>
        <v>106.077</v>
      </c>
      <c r="DK12" s="38"/>
      <c r="DL12" s="38"/>
      <c r="DM12" s="38"/>
      <c r="DN12" s="38"/>
      <c r="DO12" s="38"/>
      <c r="DP12" s="39"/>
    </row>
    <row r="13" spans="1:120" s="12" customFormat="1" ht="12" customHeight="1">
      <c r="A13" s="101"/>
      <c r="B13" s="102"/>
      <c r="C13" s="102"/>
      <c r="D13" s="103"/>
      <c r="E13" s="90" t="s">
        <v>29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1"/>
      <c r="AK13" s="62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34"/>
      <c r="AZ13" s="35"/>
      <c r="BA13" s="35"/>
      <c r="BB13" s="35"/>
      <c r="BC13" s="35"/>
      <c r="BD13" s="36"/>
      <c r="BE13" s="34"/>
      <c r="BF13" s="35"/>
      <c r="BG13" s="36"/>
      <c r="BH13" s="34"/>
      <c r="BI13" s="35"/>
      <c r="BJ13" s="36"/>
      <c r="BK13" s="34"/>
      <c r="BL13" s="35"/>
      <c r="BM13" s="36"/>
      <c r="BN13" s="34"/>
      <c r="BO13" s="35"/>
      <c r="BP13" s="36"/>
      <c r="BQ13" s="34"/>
      <c r="BR13" s="35"/>
      <c r="BS13" s="36"/>
      <c r="BT13" s="34"/>
      <c r="BU13" s="35"/>
      <c r="BV13" s="36"/>
      <c r="BW13" s="34"/>
      <c r="BX13" s="35"/>
      <c r="BY13" s="36"/>
      <c r="BZ13" s="34"/>
      <c r="CA13" s="35"/>
      <c r="CB13" s="36"/>
      <c r="CC13" s="34"/>
      <c r="CD13" s="35"/>
      <c r="CE13" s="36"/>
      <c r="CF13" s="34"/>
      <c r="CG13" s="35"/>
      <c r="CH13" s="36"/>
      <c r="CI13" s="34"/>
      <c r="CJ13" s="35"/>
      <c r="CK13" s="36"/>
      <c r="CL13" s="34"/>
      <c r="CM13" s="35"/>
      <c r="CN13" s="36"/>
      <c r="CO13" s="34"/>
      <c r="CP13" s="35"/>
      <c r="CQ13" s="36"/>
      <c r="CR13" s="34"/>
      <c r="CS13" s="35"/>
      <c r="CT13" s="36"/>
      <c r="CU13" s="34"/>
      <c r="CV13" s="35"/>
      <c r="CW13" s="36"/>
      <c r="CX13" s="34"/>
      <c r="CY13" s="35"/>
      <c r="CZ13" s="36"/>
      <c r="DA13" s="34"/>
      <c r="DB13" s="35"/>
      <c r="DC13" s="36"/>
      <c r="DD13" s="34"/>
      <c r="DE13" s="35"/>
      <c r="DF13" s="36"/>
      <c r="DG13" s="34"/>
      <c r="DH13" s="35"/>
      <c r="DI13" s="36"/>
      <c r="DJ13" s="40"/>
      <c r="DK13" s="41"/>
      <c r="DL13" s="41"/>
      <c r="DM13" s="41"/>
      <c r="DN13" s="41"/>
      <c r="DO13" s="41"/>
      <c r="DP13" s="42"/>
    </row>
    <row r="14" spans="1:120" s="11" customFormat="1" ht="10.5">
      <c r="A14" s="98" t="s">
        <v>81</v>
      </c>
      <c r="B14" s="99"/>
      <c r="C14" s="99"/>
      <c r="D14" s="100"/>
      <c r="E14" s="104" t="s">
        <v>30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91">
        <f>AJ16</f>
        <v>16.97</v>
      </c>
      <c r="AK14" s="92"/>
      <c r="AL14" s="93"/>
      <c r="AM14" s="82"/>
      <c r="AN14" s="82"/>
      <c r="AO14" s="82"/>
      <c r="AP14" s="82">
        <f>AP22</f>
        <v>0.56</v>
      </c>
      <c r="AQ14" s="82"/>
      <c r="AR14" s="82"/>
      <c r="AS14" s="82">
        <f>AS16</f>
        <v>10.14</v>
      </c>
      <c r="AT14" s="82"/>
      <c r="AU14" s="82"/>
      <c r="AV14" s="82">
        <f>AJ14+AP14+AS14</f>
        <v>27.669999999999998</v>
      </c>
      <c r="AW14" s="82"/>
      <c r="AX14" s="82"/>
      <c r="AY14" s="31">
        <f>SUM(AY16:BD19)+AY22</f>
        <v>61.733050847457626</v>
      </c>
      <c r="AZ14" s="32"/>
      <c r="BA14" s="32"/>
      <c r="BB14" s="32"/>
      <c r="BC14" s="32"/>
      <c r="BD14" s="33"/>
      <c r="BE14" s="31">
        <f>BE16</f>
        <v>0</v>
      </c>
      <c r="BF14" s="32"/>
      <c r="BG14" s="33"/>
      <c r="BH14" s="31">
        <f>BH16</f>
        <v>0</v>
      </c>
      <c r="BI14" s="32"/>
      <c r="BJ14" s="33"/>
      <c r="BK14" s="31">
        <v>0</v>
      </c>
      <c r="BL14" s="32"/>
      <c r="BM14" s="33"/>
      <c r="BN14" s="31">
        <v>0</v>
      </c>
      <c r="BO14" s="32"/>
      <c r="BP14" s="33"/>
      <c r="BQ14" s="31">
        <f>BQ16</f>
        <v>0</v>
      </c>
      <c r="BR14" s="32"/>
      <c r="BS14" s="33"/>
      <c r="BT14" s="31" t="str">
        <f>BT16</f>
        <v>0/35,01</v>
      </c>
      <c r="BU14" s="32"/>
      <c r="BV14" s="33"/>
      <c r="BW14" s="31" t="s">
        <v>102</v>
      </c>
      <c r="BX14" s="32"/>
      <c r="BY14" s="33"/>
      <c r="BZ14" s="31" t="str">
        <f>BZ22</f>
        <v>0,9/3,2</v>
      </c>
      <c r="CA14" s="32"/>
      <c r="CB14" s="33"/>
      <c r="CC14" s="31">
        <f>CC16</f>
        <v>10.14</v>
      </c>
      <c r="CD14" s="32"/>
      <c r="CE14" s="33"/>
      <c r="CF14" s="31" t="s">
        <v>146</v>
      </c>
      <c r="CG14" s="32"/>
      <c r="CH14" s="33"/>
      <c r="CI14" s="31">
        <f>SUM(CI16:CK19)+CI22</f>
        <v>0</v>
      </c>
      <c r="CJ14" s="32"/>
      <c r="CK14" s="33"/>
      <c r="CL14" s="31">
        <f>SUM(CL16:CN19)+CL22</f>
        <v>0</v>
      </c>
      <c r="CM14" s="32"/>
      <c r="CN14" s="33"/>
      <c r="CO14" s="31">
        <f>SUM(CO16:CQ19)+CO22</f>
        <v>0</v>
      </c>
      <c r="CP14" s="32"/>
      <c r="CQ14" s="33"/>
      <c r="CR14" s="31">
        <f>SUM(CR16:CT19)+CR22</f>
        <v>0</v>
      </c>
      <c r="CS14" s="32"/>
      <c r="CT14" s="33"/>
      <c r="CU14" s="31">
        <f>SUM(CU16:CW19)+CU22</f>
        <v>0</v>
      </c>
      <c r="CV14" s="32"/>
      <c r="CW14" s="33"/>
      <c r="CX14" s="31">
        <f>SUM(CX16:CZ19)</f>
        <v>32.190000000000005</v>
      </c>
      <c r="CY14" s="32"/>
      <c r="CZ14" s="33"/>
      <c r="DA14" s="31">
        <f>SUM(DA16:DC19)</f>
        <v>1.556</v>
      </c>
      <c r="DB14" s="32"/>
      <c r="DC14" s="33"/>
      <c r="DD14" s="31">
        <f>SUM(DD16:DF19)+DD22</f>
        <v>32.504</v>
      </c>
      <c r="DE14" s="32"/>
      <c r="DF14" s="33"/>
      <c r="DG14" s="31">
        <f>SUM(DG16:DI19)</f>
        <v>6.595000000000001</v>
      </c>
      <c r="DH14" s="32"/>
      <c r="DI14" s="33"/>
      <c r="DJ14" s="37">
        <f>DG14+DD14+DA14+CU14+CX14</f>
        <v>72.845</v>
      </c>
      <c r="DK14" s="38"/>
      <c r="DL14" s="38"/>
      <c r="DM14" s="38"/>
      <c r="DN14" s="38"/>
      <c r="DO14" s="38"/>
      <c r="DP14" s="39"/>
    </row>
    <row r="15" spans="1:120" s="11" customFormat="1" ht="10.5">
      <c r="A15" s="101"/>
      <c r="B15" s="102"/>
      <c r="C15" s="102"/>
      <c r="D15" s="103"/>
      <c r="E15" s="90" t="s">
        <v>31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1"/>
      <c r="AK15" s="62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34"/>
      <c r="AZ15" s="35"/>
      <c r="BA15" s="35"/>
      <c r="BB15" s="35"/>
      <c r="BC15" s="35"/>
      <c r="BD15" s="36"/>
      <c r="BE15" s="34"/>
      <c r="BF15" s="35"/>
      <c r="BG15" s="36"/>
      <c r="BH15" s="34"/>
      <c r="BI15" s="35"/>
      <c r="BJ15" s="36"/>
      <c r="BK15" s="34"/>
      <c r="BL15" s="35"/>
      <c r="BM15" s="36"/>
      <c r="BN15" s="34"/>
      <c r="BO15" s="35"/>
      <c r="BP15" s="36"/>
      <c r="BQ15" s="34"/>
      <c r="BR15" s="35"/>
      <c r="BS15" s="36"/>
      <c r="BT15" s="34"/>
      <c r="BU15" s="35"/>
      <c r="BV15" s="36"/>
      <c r="BW15" s="34"/>
      <c r="BX15" s="35"/>
      <c r="BY15" s="36"/>
      <c r="BZ15" s="34"/>
      <c r="CA15" s="35"/>
      <c r="CB15" s="36"/>
      <c r="CC15" s="34"/>
      <c r="CD15" s="35"/>
      <c r="CE15" s="36"/>
      <c r="CF15" s="34"/>
      <c r="CG15" s="35"/>
      <c r="CH15" s="36"/>
      <c r="CI15" s="34"/>
      <c r="CJ15" s="35"/>
      <c r="CK15" s="36"/>
      <c r="CL15" s="34"/>
      <c r="CM15" s="35"/>
      <c r="CN15" s="36"/>
      <c r="CO15" s="34"/>
      <c r="CP15" s="35"/>
      <c r="CQ15" s="36"/>
      <c r="CR15" s="34"/>
      <c r="CS15" s="35"/>
      <c r="CT15" s="36"/>
      <c r="CU15" s="34"/>
      <c r="CV15" s="35"/>
      <c r="CW15" s="36"/>
      <c r="CX15" s="34"/>
      <c r="CY15" s="35"/>
      <c r="CZ15" s="36"/>
      <c r="DA15" s="34"/>
      <c r="DB15" s="35"/>
      <c r="DC15" s="36"/>
      <c r="DD15" s="34"/>
      <c r="DE15" s="35"/>
      <c r="DF15" s="36"/>
      <c r="DG15" s="34"/>
      <c r="DH15" s="35"/>
      <c r="DI15" s="36"/>
      <c r="DJ15" s="40"/>
      <c r="DK15" s="41"/>
      <c r="DL15" s="41"/>
      <c r="DM15" s="41"/>
      <c r="DN15" s="41"/>
      <c r="DO15" s="41"/>
      <c r="DP15" s="42"/>
    </row>
    <row r="16" spans="1:120" s="5" customFormat="1" ht="34.5" customHeight="1">
      <c r="A16" s="30" t="s">
        <v>32</v>
      </c>
      <c r="B16" s="30"/>
      <c r="C16" s="30"/>
      <c r="D16" s="30"/>
      <c r="E16" s="115" t="s">
        <v>33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72">
        <v>16.97</v>
      </c>
      <c r="AK16" s="73"/>
      <c r="AL16" s="74"/>
      <c r="AM16" s="23"/>
      <c r="AN16" s="23"/>
      <c r="AO16" s="23"/>
      <c r="AP16" s="72"/>
      <c r="AQ16" s="73"/>
      <c r="AR16" s="74"/>
      <c r="AS16" s="72">
        <v>10.14</v>
      </c>
      <c r="AT16" s="73"/>
      <c r="AU16" s="74"/>
      <c r="AV16" s="23">
        <f>AJ16+AS16</f>
        <v>27.11</v>
      </c>
      <c r="AW16" s="23"/>
      <c r="AX16" s="23"/>
      <c r="AY16" s="16">
        <f aca="true" t="shared" si="0" ref="AY16:AY28">DJ16/1.18</f>
        <v>22.134745762711866</v>
      </c>
      <c r="AZ16" s="16"/>
      <c r="BA16" s="16"/>
      <c r="BB16" s="16"/>
      <c r="BC16" s="16"/>
      <c r="BD16" s="16"/>
      <c r="BE16" s="16">
        <v>0</v>
      </c>
      <c r="BF16" s="16"/>
      <c r="BG16" s="16"/>
      <c r="BH16" s="16">
        <v>0</v>
      </c>
      <c r="BI16" s="16"/>
      <c r="BJ16" s="16"/>
      <c r="BK16" s="16">
        <v>0</v>
      </c>
      <c r="BL16" s="16"/>
      <c r="BM16" s="16"/>
      <c r="BN16" s="16">
        <v>0</v>
      </c>
      <c r="BO16" s="16"/>
      <c r="BP16" s="16"/>
      <c r="BQ16" s="16">
        <f>BN16</f>
        <v>0</v>
      </c>
      <c r="BR16" s="16"/>
      <c r="BS16" s="16"/>
      <c r="BT16" s="16" t="s">
        <v>103</v>
      </c>
      <c r="BU16" s="16"/>
      <c r="BV16" s="16"/>
      <c r="BW16" s="16" t="s">
        <v>102</v>
      </c>
      <c r="BX16" s="16"/>
      <c r="BY16" s="16"/>
      <c r="BZ16" s="16">
        <v>0</v>
      </c>
      <c r="CA16" s="16"/>
      <c r="CB16" s="16"/>
      <c r="CC16" s="16">
        <v>10.14</v>
      </c>
      <c r="CD16" s="16"/>
      <c r="CE16" s="16"/>
      <c r="CF16" s="16" t="s">
        <v>147</v>
      </c>
      <c r="CG16" s="16"/>
      <c r="CH16" s="16"/>
      <c r="CI16" s="16">
        <v>0</v>
      </c>
      <c r="CJ16" s="16"/>
      <c r="CK16" s="16"/>
      <c r="CL16" s="16">
        <v>0</v>
      </c>
      <c r="CM16" s="16"/>
      <c r="CN16" s="16"/>
      <c r="CO16" s="16">
        <v>0</v>
      </c>
      <c r="CP16" s="16"/>
      <c r="CQ16" s="16"/>
      <c r="CR16" s="16">
        <v>0</v>
      </c>
      <c r="CS16" s="16"/>
      <c r="CT16" s="16"/>
      <c r="CU16" s="16">
        <f>CI16+CL16+CO16+CR16</f>
        <v>0</v>
      </c>
      <c r="CV16" s="16"/>
      <c r="CW16" s="16"/>
      <c r="CX16" s="16">
        <v>17.968</v>
      </c>
      <c r="CY16" s="16"/>
      <c r="CZ16" s="16"/>
      <c r="DA16" s="16">
        <v>1.556</v>
      </c>
      <c r="DB16" s="16"/>
      <c r="DC16" s="16"/>
      <c r="DD16" s="17">
        <v>0</v>
      </c>
      <c r="DE16" s="18"/>
      <c r="DF16" s="19"/>
      <c r="DG16" s="17">
        <v>6.595000000000001</v>
      </c>
      <c r="DH16" s="18"/>
      <c r="DI16" s="19"/>
      <c r="DJ16" s="13">
        <f>SUM(CU16:DI16)</f>
        <v>26.119</v>
      </c>
      <c r="DK16" s="14"/>
      <c r="DL16" s="14"/>
      <c r="DM16" s="14"/>
      <c r="DN16" s="14"/>
      <c r="DO16" s="14"/>
      <c r="DP16" s="15"/>
    </row>
    <row r="17" spans="1:120" s="4" customFormat="1" ht="33.75" customHeight="1">
      <c r="A17" s="30" t="s">
        <v>75</v>
      </c>
      <c r="B17" s="30"/>
      <c r="C17" s="30"/>
      <c r="D17" s="30"/>
      <c r="E17" s="115" t="s">
        <v>36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7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1"/>
      <c r="AL17" s="2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16">
        <f t="shared" si="0"/>
        <v>6.059322033898305</v>
      </c>
      <c r="AZ17" s="16"/>
      <c r="BA17" s="16"/>
      <c r="BB17" s="16"/>
      <c r="BC17" s="16"/>
      <c r="BD17" s="16"/>
      <c r="BE17" s="16">
        <v>0</v>
      </c>
      <c r="BF17" s="16"/>
      <c r="BG17" s="16"/>
      <c r="BH17" s="16">
        <v>0</v>
      </c>
      <c r="BI17" s="16"/>
      <c r="BJ17" s="16"/>
      <c r="BK17" s="16">
        <v>0</v>
      </c>
      <c r="BL17" s="16"/>
      <c r="BM17" s="16"/>
      <c r="BN17" s="16">
        <v>0</v>
      </c>
      <c r="BO17" s="16"/>
      <c r="BP17" s="16"/>
      <c r="BQ17" s="16">
        <f>SUM(BE17:BP17)</f>
        <v>0</v>
      </c>
      <c r="BR17" s="16"/>
      <c r="BS17" s="16"/>
      <c r="BT17" s="16">
        <v>34</v>
      </c>
      <c r="BU17" s="16"/>
      <c r="BV17" s="16"/>
      <c r="BW17" s="16">
        <v>0</v>
      </c>
      <c r="BX17" s="16"/>
      <c r="BY17" s="16"/>
      <c r="BZ17" s="16">
        <v>0</v>
      </c>
      <c r="CA17" s="16"/>
      <c r="CB17" s="16"/>
      <c r="CC17" s="16">
        <v>0</v>
      </c>
      <c r="CD17" s="16"/>
      <c r="CE17" s="16"/>
      <c r="CF17" s="16">
        <f>SUM(BQ17:CE17)</f>
        <v>34</v>
      </c>
      <c r="CG17" s="16"/>
      <c r="CH17" s="16"/>
      <c r="CI17" s="16">
        <v>0</v>
      </c>
      <c r="CJ17" s="16"/>
      <c r="CK17" s="16"/>
      <c r="CL17" s="16">
        <v>0</v>
      </c>
      <c r="CM17" s="16"/>
      <c r="CN17" s="16"/>
      <c r="CO17" s="16">
        <v>0</v>
      </c>
      <c r="CP17" s="16"/>
      <c r="CQ17" s="16"/>
      <c r="CR17" s="16">
        <v>0</v>
      </c>
      <c r="CS17" s="16"/>
      <c r="CT17" s="16"/>
      <c r="CU17" s="16">
        <f aca="true" t="shared" si="1" ref="CU17:CU22">CI17+CL17+CO17+CR17</f>
        <v>0</v>
      </c>
      <c r="CV17" s="16"/>
      <c r="CW17" s="16"/>
      <c r="CX17" s="16">
        <v>7.15</v>
      </c>
      <c r="CY17" s="16"/>
      <c r="CZ17" s="16"/>
      <c r="DA17" s="16">
        <v>0</v>
      </c>
      <c r="DB17" s="16"/>
      <c r="DC17" s="16"/>
      <c r="DD17" s="17">
        <v>0</v>
      </c>
      <c r="DE17" s="18"/>
      <c r="DF17" s="19"/>
      <c r="DG17" s="17">
        <v>0</v>
      </c>
      <c r="DH17" s="18"/>
      <c r="DI17" s="19"/>
      <c r="DJ17" s="13">
        <f aca="true" t="shared" si="2" ref="DJ17:DJ56">SUM(CU17:DI17)</f>
        <v>7.15</v>
      </c>
      <c r="DK17" s="14"/>
      <c r="DL17" s="14"/>
      <c r="DM17" s="14"/>
      <c r="DN17" s="14"/>
      <c r="DO17" s="14"/>
      <c r="DP17" s="15"/>
    </row>
    <row r="18" spans="1:120" s="4" customFormat="1" ht="33.75" customHeight="1">
      <c r="A18" s="30" t="s">
        <v>76</v>
      </c>
      <c r="B18" s="30"/>
      <c r="C18" s="30"/>
      <c r="D18" s="30"/>
      <c r="E18" s="115" t="s">
        <v>37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1"/>
      <c r="AL18" s="22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16">
        <f t="shared" si="0"/>
        <v>2.123728813559322</v>
      </c>
      <c r="AZ18" s="16"/>
      <c r="BA18" s="16"/>
      <c r="BB18" s="16"/>
      <c r="BC18" s="16"/>
      <c r="BD18" s="16"/>
      <c r="BE18" s="16">
        <v>0</v>
      </c>
      <c r="BF18" s="16"/>
      <c r="BG18" s="16"/>
      <c r="BH18" s="16">
        <v>0</v>
      </c>
      <c r="BI18" s="16"/>
      <c r="BJ18" s="16"/>
      <c r="BK18" s="16">
        <v>0</v>
      </c>
      <c r="BL18" s="16"/>
      <c r="BM18" s="16"/>
      <c r="BN18" s="16">
        <v>0</v>
      </c>
      <c r="BO18" s="16"/>
      <c r="BP18" s="16"/>
      <c r="BQ18" s="16">
        <f>SUM(BE18:BP18)</f>
        <v>0</v>
      </c>
      <c r="BR18" s="16"/>
      <c r="BS18" s="16"/>
      <c r="BT18" s="16">
        <v>16</v>
      </c>
      <c r="BU18" s="16"/>
      <c r="BV18" s="16"/>
      <c r="BW18" s="16">
        <v>0</v>
      </c>
      <c r="BX18" s="16"/>
      <c r="BY18" s="16"/>
      <c r="BZ18" s="16">
        <v>0</v>
      </c>
      <c r="CA18" s="16"/>
      <c r="CB18" s="16"/>
      <c r="CC18" s="16">
        <v>0</v>
      </c>
      <c r="CD18" s="16"/>
      <c r="CE18" s="16"/>
      <c r="CF18" s="16">
        <v>16</v>
      </c>
      <c r="CG18" s="16"/>
      <c r="CH18" s="16"/>
      <c r="CI18" s="16">
        <v>0</v>
      </c>
      <c r="CJ18" s="16"/>
      <c r="CK18" s="16"/>
      <c r="CL18" s="16">
        <v>0</v>
      </c>
      <c r="CM18" s="16"/>
      <c r="CN18" s="16"/>
      <c r="CO18" s="16">
        <v>0</v>
      </c>
      <c r="CP18" s="16"/>
      <c r="CQ18" s="16"/>
      <c r="CR18" s="16">
        <v>0</v>
      </c>
      <c r="CS18" s="16"/>
      <c r="CT18" s="16"/>
      <c r="CU18" s="16">
        <f t="shared" si="1"/>
        <v>0</v>
      </c>
      <c r="CV18" s="16"/>
      <c r="CW18" s="16"/>
      <c r="CX18" s="16">
        <v>2.506</v>
      </c>
      <c r="CY18" s="16"/>
      <c r="CZ18" s="16"/>
      <c r="DA18" s="16">
        <v>0</v>
      </c>
      <c r="DB18" s="16"/>
      <c r="DC18" s="16"/>
      <c r="DD18" s="17">
        <v>0</v>
      </c>
      <c r="DE18" s="18"/>
      <c r="DF18" s="19"/>
      <c r="DG18" s="17">
        <v>0</v>
      </c>
      <c r="DH18" s="18"/>
      <c r="DI18" s="19"/>
      <c r="DJ18" s="13">
        <f t="shared" si="2"/>
        <v>2.506</v>
      </c>
      <c r="DK18" s="14"/>
      <c r="DL18" s="14"/>
      <c r="DM18" s="14"/>
      <c r="DN18" s="14"/>
      <c r="DO18" s="14"/>
      <c r="DP18" s="15"/>
    </row>
    <row r="19" spans="1:120" s="4" customFormat="1" ht="24" customHeight="1">
      <c r="A19" s="30" t="s">
        <v>77</v>
      </c>
      <c r="B19" s="30"/>
      <c r="C19" s="30"/>
      <c r="D19" s="30"/>
      <c r="E19" s="27" t="s">
        <v>38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1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16">
        <f t="shared" si="0"/>
        <v>3.869491525423729</v>
      </c>
      <c r="AZ19" s="16"/>
      <c r="BA19" s="16"/>
      <c r="BB19" s="16"/>
      <c r="BC19" s="16"/>
      <c r="BD19" s="16"/>
      <c r="BE19" s="16">
        <f>BE20+BE21</f>
        <v>0</v>
      </c>
      <c r="BF19" s="16"/>
      <c r="BG19" s="16"/>
      <c r="BH19" s="16">
        <f>BH20+BH21</f>
        <v>0</v>
      </c>
      <c r="BI19" s="16"/>
      <c r="BJ19" s="16"/>
      <c r="BK19" s="16">
        <v>0</v>
      </c>
      <c r="BL19" s="16"/>
      <c r="BM19" s="16"/>
      <c r="BN19" s="16">
        <v>0</v>
      </c>
      <c r="BO19" s="16"/>
      <c r="BP19" s="16"/>
      <c r="BQ19" s="16">
        <f>BQ20+BQ21</f>
        <v>0</v>
      </c>
      <c r="BR19" s="16"/>
      <c r="BS19" s="16"/>
      <c r="BT19" s="16">
        <v>16</v>
      </c>
      <c r="BU19" s="16"/>
      <c r="BV19" s="16"/>
      <c r="BW19" s="16">
        <v>0</v>
      </c>
      <c r="BX19" s="16"/>
      <c r="BY19" s="16"/>
      <c r="BZ19" s="16">
        <v>0</v>
      </c>
      <c r="CA19" s="16"/>
      <c r="CB19" s="16"/>
      <c r="CC19" s="16">
        <v>0</v>
      </c>
      <c r="CD19" s="16"/>
      <c r="CE19" s="16"/>
      <c r="CF19" s="16">
        <f>CF20+CF21</f>
        <v>16</v>
      </c>
      <c r="CG19" s="16"/>
      <c r="CH19" s="16"/>
      <c r="CI19" s="16">
        <f>CI20+CI21</f>
        <v>0</v>
      </c>
      <c r="CJ19" s="16"/>
      <c r="CK19" s="16"/>
      <c r="CL19" s="16">
        <f>CL20+CL21</f>
        <v>0</v>
      </c>
      <c r="CM19" s="16"/>
      <c r="CN19" s="16"/>
      <c r="CO19" s="16">
        <v>0</v>
      </c>
      <c r="CP19" s="16"/>
      <c r="CQ19" s="16"/>
      <c r="CR19" s="16">
        <v>0</v>
      </c>
      <c r="CS19" s="16"/>
      <c r="CT19" s="16"/>
      <c r="CU19" s="16">
        <f t="shared" si="1"/>
        <v>0</v>
      </c>
      <c r="CV19" s="16"/>
      <c r="CW19" s="16"/>
      <c r="CX19" s="16">
        <v>4.566</v>
      </c>
      <c r="CY19" s="16"/>
      <c r="CZ19" s="16"/>
      <c r="DA19" s="16">
        <v>0</v>
      </c>
      <c r="DB19" s="16"/>
      <c r="DC19" s="16"/>
      <c r="DD19" s="17">
        <v>0</v>
      </c>
      <c r="DE19" s="18"/>
      <c r="DF19" s="19"/>
      <c r="DG19" s="17">
        <v>0</v>
      </c>
      <c r="DH19" s="18"/>
      <c r="DI19" s="19"/>
      <c r="DJ19" s="13">
        <f t="shared" si="2"/>
        <v>4.566</v>
      </c>
      <c r="DK19" s="14"/>
      <c r="DL19" s="14"/>
      <c r="DM19" s="14"/>
      <c r="DN19" s="14"/>
      <c r="DO19" s="14"/>
      <c r="DP19" s="15"/>
    </row>
    <row r="20" spans="1:120" s="4" customFormat="1" ht="12.75" customHeight="1">
      <c r="A20" s="24" t="s">
        <v>78</v>
      </c>
      <c r="B20" s="25"/>
      <c r="C20" s="25"/>
      <c r="D20" s="26"/>
      <c r="E20" s="122" t="s">
        <v>39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0"/>
      <c r="AK20" s="21"/>
      <c r="AL20" s="22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16">
        <f t="shared" si="0"/>
        <v>3.3152542372881357</v>
      </c>
      <c r="AZ20" s="16"/>
      <c r="BA20" s="16"/>
      <c r="BB20" s="16"/>
      <c r="BC20" s="16"/>
      <c r="BD20" s="16"/>
      <c r="BE20" s="16">
        <v>0</v>
      </c>
      <c r="BF20" s="16"/>
      <c r="BG20" s="16"/>
      <c r="BH20" s="16">
        <v>0</v>
      </c>
      <c r="BI20" s="16"/>
      <c r="BJ20" s="16"/>
      <c r="BK20" s="16">
        <v>0</v>
      </c>
      <c r="BL20" s="16"/>
      <c r="BM20" s="16"/>
      <c r="BN20" s="16">
        <v>0</v>
      </c>
      <c r="BO20" s="16"/>
      <c r="BP20" s="16"/>
      <c r="BQ20" s="16">
        <f>SUM(BE20:BP20)</f>
        <v>0</v>
      </c>
      <c r="BR20" s="16"/>
      <c r="BS20" s="16"/>
      <c r="BT20" s="16">
        <v>14</v>
      </c>
      <c r="BU20" s="16"/>
      <c r="BV20" s="16"/>
      <c r="BW20" s="16">
        <v>0</v>
      </c>
      <c r="BX20" s="16"/>
      <c r="BY20" s="16"/>
      <c r="BZ20" s="16">
        <v>0</v>
      </c>
      <c r="CA20" s="16"/>
      <c r="CB20" s="16"/>
      <c r="CC20" s="16">
        <v>0</v>
      </c>
      <c r="CD20" s="16"/>
      <c r="CE20" s="16"/>
      <c r="CF20" s="16">
        <f>SUM(BQ20:CE20)</f>
        <v>14</v>
      </c>
      <c r="CG20" s="16"/>
      <c r="CH20" s="16"/>
      <c r="CI20" s="16">
        <v>0</v>
      </c>
      <c r="CJ20" s="16"/>
      <c r="CK20" s="16"/>
      <c r="CL20" s="16">
        <v>0</v>
      </c>
      <c r="CM20" s="16"/>
      <c r="CN20" s="16"/>
      <c r="CO20" s="16">
        <v>0</v>
      </c>
      <c r="CP20" s="16"/>
      <c r="CQ20" s="16"/>
      <c r="CR20" s="16">
        <v>0</v>
      </c>
      <c r="CS20" s="16"/>
      <c r="CT20" s="16"/>
      <c r="CU20" s="16">
        <f t="shared" si="1"/>
        <v>0</v>
      </c>
      <c r="CV20" s="16"/>
      <c r="CW20" s="16"/>
      <c r="CX20" s="16">
        <v>3.912</v>
      </c>
      <c r="CY20" s="16"/>
      <c r="CZ20" s="16"/>
      <c r="DA20" s="16">
        <v>0</v>
      </c>
      <c r="DB20" s="16"/>
      <c r="DC20" s="16"/>
      <c r="DD20" s="17">
        <v>0</v>
      </c>
      <c r="DE20" s="18"/>
      <c r="DF20" s="19"/>
      <c r="DG20" s="17">
        <v>0</v>
      </c>
      <c r="DH20" s="18"/>
      <c r="DI20" s="19"/>
      <c r="DJ20" s="13">
        <f t="shared" si="2"/>
        <v>3.912</v>
      </c>
      <c r="DK20" s="14"/>
      <c r="DL20" s="14"/>
      <c r="DM20" s="14"/>
      <c r="DN20" s="14"/>
      <c r="DO20" s="14"/>
      <c r="DP20" s="15"/>
    </row>
    <row r="21" spans="1:120" ht="12.75">
      <c r="A21" s="30" t="s">
        <v>79</v>
      </c>
      <c r="B21" s="30"/>
      <c r="C21" s="30"/>
      <c r="D21" s="30"/>
      <c r="E21" s="118" t="s">
        <v>40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0"/>
      <c r="AK21" s="21"/>
      <c r="AL21" s="22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16">
        <f t="shared" si="0"/>
        <v>0.5542372881355933</v>
      </c>
      <c r="AZ21" s="16"/>
      <c r="BA21" s="16"/>
      <c r="BB21" s="16"/>
      <c r="BC21" s="16"/>
      <c r="BD21" s="16"/>
      <c r="BE21" s="16">
        <v>0</v>
      </c>
      <c r="BF21" s="16"/>
      <c r="BG21" s="16"/>
      <c r="BH21" s="16">
        <v>0</v>
      </c>
      <c r="BI21" s="16"/>
      <c r="BJ21" s="16"/>
      <c r="BK21" s="16">
        <v>0</v>
      </c>
      <c r="BL21" s="16"/>
      <c r="BM21" s="16"/>
      <c r="BN21" s="16">
        <v>0</v>
      </c>
      <c r="BO21" s="16"/>
      <c r="BP21" s="16"/>
      <c r="BQ21" s="16">
        <f>SUM(BE21:BP21)</f>
        <v>0</v>
      </c>
      <c r="BR21" s="16"/>
      <c r="BS21" s="16"/>
      <c r="BT21" s="16">
        <v>2</v>
      </c>
      <c r="BU21" s="16"/>
      <c r="BV21" s="16"/>
      <c r="BW21" s="16">
        <v>0</v>
      </c>
      <c r="BX21" s="16"/>
      <c r="BY21" s="16"/>
      <c r="BZ21" s="16">
        <v>0</v>
      </c>
      <c r="CA21" s="16"/>
      <c r="CB21" s="16"/>
      <c r="CC21" s="16">
        <v>0</v>
      </c>
      <c r="CD21" s="16"/>
      <c r="CE21" s="16"/>
      <c r="CF21" s="16">
        <f>SUM(BQ21:CE21)</f>
        <v>2</v>
      </c>
      <c r="CG21" s="16"/>
      <c r="CH21" s="16"/>
      <c r="CI21" s="16">
        <v>0</v>
      </c>
      <c r="CJ21" s="16"/>
      <c r="CK21" s="16"/>
      <c r="CL21" s="16">
        <v>0</v>
      </c>
      <c r="CM21" s="16"/>
      <c r="CN21" s="16"/>
      <c r="CO21" s="16">
        <v>0</v>
      </c>
      <c r="CP21" s="16"/>
      <c r="CQ21" s="16"/>
      <c r="CR21" s="16">
        <v>0</v>
      </c>
      <c r="CS21" s="16"/>
      <c r="CT21" s="16"/>
      <c r="CU21" s="16">
        <f t="shared" si="1"/>
        <v>0</v>
      </c>
      <c r="CV21" s="16"/>
      <c r="CW21" s="16"/>
      <c r="CX21" s="16">
        <v>0.654</v>
      </c>
      <c r="CY21" s="16"/>
      <c r="CZ21" s="16"/>
      <c r="DA21" s="16">
        <v>0</v>
      </c>
      <c r="DB21" s="16"/>
      <c r="DC21" s="16"/>
      <c r="DD21" s="17">
        <v>0</v>
      </c>
      <c r="DE21" s="18"/>
      <c r="DF21" s="19"/>
      <c r="DG21" s="17">
        <v>0</v>
      </c>
      <c r="DH21" s="18"/>
      <c r="DI21" s="19"/>
      <c r="DJ21" s="13">
        <f t="shared" si="2"/>
        <v>0.654</v>
      </c>
      <c r="DK21" s="14"/>
      <c r="DL21" s="14"/>
      <c r="DM21" s="14"/>
      <c r="DN21" s="14"/>
      <c r="DO21" s="14"/>
      <c r="DP21" s="15"/>
    </row>
    <row r="22" spans="1:120" s="4" customFormat="1" ht="24" customHeight="1">
      <c r="A22" s="30" t="s">
        <v>114</v>
      </c>
      <c r="B22" s="30"/>
      <c r="C22" s="30"/>
      <c r="D22" s="30"/>
      <c r="E22" s="27" t="s">
        <v>115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0"/>
      <c r="AK22" s="21"/>
      <c r="AL22" s="22"/>
      <c r="AM22" s="23"/>
      <c r="AN22" s="23"/>
      <c r="AO22" s="23"/>
      <c r="AP22" s="72">
        <v>0.56</v>
      </c>
      <c r="AQ22" s="73"/>
      <c r="AR22" s="74"/>
      <c r="AS22" s="72"/>
      <c r="AT22" s="73"/>
      <c r="AU22" s="74"/>
      <c r="AV22" s="72">
        <v>0.56</v>
      </c>
      <c r="AW22" s="73"/>
      <c r="AX22" s="74"/>
      <c r="AY22" s="16">
        <f>DJ22/1.18</f>
        <v>27.545762711864406</v>
      </c>
      <c r="AZ22" s="16"/>
      <c r="BA22" s="16"/>
      <c r="BB22" s="16"/>
      <c r="BC22" s="16"/>
      <c r="BD22" s="16"/>
      <c r="BE22" s="16">
        <f>BE23+BE24</f>
        <v>0</v>
      </c>
      <c r="BF22" s="16"/>
      <c r="BG22" s="16"/>
      <c r="BH22" s="16">
        <f>BH23+BH24</f>
        <v>0</v>
      </c>
      <c r="BI22" s="16"/>
      <c r="BJ22" s="16"/>
      <c r="BK22" s="16">
        <v>0</v>
      </c>
      <c r="BL22" s="16"/>
      <c r="BM22" s="16"/>
      <c r="BN22" s="16">
        <v>0</v>
      </c>
      <c r="BO22" s="16"/>
      <c r="BP22" s="16"/>
      <c r="BQ22" s="16">
        <v>0</v>
      </c>
      <c r="BR22" s="16"/>
      <c r="BS22" s="16"/>
      <c r="BT22" s="16">
        <v>0</v>
      </c>
      <c r="BU22" s="16"/>
      <c r="BV22" s="16"/>
      <c r="BW22" s="16">
        <v>0</v>
      </c>
      <c r="BX22" s="16"/>
      <c r="BY22" s="16"/>
      <c r="BZ22" s="16" t="s">
        <v>116</v>
      </c>
      <c r="CA22" s="16"/>
      <c r="CB22" s="16"/>
      <c r="CC22" s="16">
        <v>0</v>
      </c>
      <c r="CD22" s="16"/>
      <c r="CE22" s="16"/>
      <c r="CF22" s="16" t="s">
        <v>116</v>
      </c>
      <c r="CG22" s="16"/>
      <c r="CH22" s="16"/>
      <c r="CI22" s="16">
        <v>0</v>
      </c>
      <c r="CJ22" s="16"/>
      <c r="CK22" s="16"/>
      <c r="CL22" s="16">
        <f>CL23+CL24</f>
        <v>0</v>
      </c>
      <c r="CM22" s="16"/>
      <c r="CN22" s="16"/>
      <c r="CO22" s="16">
        <v>0</v>
      </c>
      <c r="CP22" s="16"/>
      <c r="CQ22" s="16"/>
      <c r="CR22" s="16">
        <v>0</v>
      </c>
      <c r="CS22" s="16"/>
      <c r="CT22" s="16"/>
      <c r="CU22" s="16">
        <f t="shared" si="1"/>
        <v>0</v>
      </c>
      <c r="CV22" s="16"/>
      <c r="CW22" s="16"/>
      <c r="CX22" s="16">
        <v>0</v>
      </c>
      <c r="CY22" s="16"/>
      <c r="CZ22" s="16"/>
      <c r="DA22" s="16">
        <v>0</v>
      </c>
      <c r="DB22" s="16"/>
      <c r="DC22" s="16"/>
      <c r="DD22" s="17">
        <v>32.504</v>
      </c>
      <c r="DE22" s="18"/>
      <c r="DF22" s="19"/>
      <c r="DG22" s="17">
        <v>0</v>
      </c>
      <c r="DH22" s="18"/>
      <c r="DI22" s="19"/>
      <c r="DJ22" s="13">
        <f>SUM(CU22:DI22)</f>
        <v>32.504</v>
      </c>
      <c r="DK22" s="14"/>
      <c r="DL22" s="14"/>
      <c r="DM22" s="14"/>
      <c r="DN22" s="14"/>
      <c r="DO22" s="14"/>
      <c r="DP22" s="15"/>
    </row>
    <row r="23" spans="1:120" s="10" customFormat="1" ht="27" customHeight="1">
      <c r="A23" s="98" t="s">
        <v>80</v>
      </c>
      <c r="B23" s="99"/>
      <c r="C23" s="99"/>
      <c r="D23" s="100"/>
      <c r="E23" s="119" t="s">
        <v>41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1"/>
      <c r="AK23" s="62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54">
        <f t="shared" si="0"/>
        <v>28.16271186440678</v>
      </c>
      <c r="AZ23" s="54"/>
      <c r="BA23" s="54"/>
      <c r="BB23" s="54"/>
      <c r="BC23" s="54"/>
      <c r="BD23" s="54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>
        <f>SUM(CI24:CK27)</f>
        <v>0</v>
      </c>
      <c r="CJ23" s="68"/>
      <c r="CK23" s="68"/>
      <c r="CL23" s="68">
        <v>0</v>
      </c>
      <c r="CM23" s="68"/>
      <c r="CN23" s="68"/>
      <c r="CO23" s="68">
        <v>0</v>
      </c>
      <c r="CP23" s="68"/>
      <c r="CQ23" s="68"/>
      <c r="CR23" s="68">
        <f>CR24</f>
        <v>0</v>
      </c>
      <c r="CS23" s="68"/>
      <c r="CT23" s="68"/>
      <c r="CU23" s="68">
        <f>SUM(CU24:CW27)</f>
        <v>0</v>
      </c>
      <c r="CV23" s="68"/>
      <c r="CW23" s="68"/>
      <c r="CX23" s="68">
        <f>SUM(CX24:CZ27)</f>
        <v>33.232</v>
      </c>
      <c r="CY23" s="68"/>
      <c r="CZ23" s="68"/>
      <c r="DA23" s="68">
        <f>SUM(DA24:DC27)</f>
        <v>0</v>
      </c>
      <c r="DB23" s="68"/>
      <c r="DC23" s="68"/>
      <c r="DD23" s="58">
        <f>SUM(DD24:DF27)</f>
        <v>0</v>
      </c>
      <c r="DE23" s="59"/>
      <c r="DF23" s="60"/>
      <c r="DG23" s="58">
        <f>SUM(DG24:DI27)</f>
        <v>0</v>
      </c>
      <c r="DH23" s="59"/>
      <c r="DI23" s="60"/>
      <c r="DJ23" s="37">
        <f t="shared" si="2"/>
        <v>33.232</v>
      </c>
      <c r="DK23" s="43"/>
      <c r="DL23" s="43"/>
      <c r="DM23" s="43"/>
      <c r="DN23" s="43"/>
      <c r="DO23" s="43"/>
      <c r="DP23" s="44"/>
    </row>
    <row r="24" spans="1:120" ht="33.75" customHeight="1">
      <c r="A24" s="30" t="s">
        <v>35</v>
      </c>
      <c r="B24" s="30"/>
      <c r="C24" s="30"/>
      <c r="D24" s="30"/>
      <c r="E24" s="115" t="s">
        <v>161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0"/>
      <c r="AK24" s="21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16">
        <f t="shared" si="0"/>
        <v>24.38813559322034</v>
      </c>
      <c r="AZ24" s="16"/>
      <c r="BA24" s="16"/>
      <c r="BB24" s="16"/>
      <c r="BC24" s="16"/>
      <c r="BD24" s="16"/>
      <c r="BE24" s="16">
        <v>0</v>
      </c>
      <c r="BF24" s="16"/>
      <c r="BG24" s="16"/>
      <c r="BH24" s="16">
        <v>0</v>
      </c>
      <c r="BI24" s="16"/>
      <c r="BJ24" s="16"/>
      <c r="BK24" s="16">
        <v>0</v>
      </c>
      <c r="BL24" s="16"/>
      <c r="BM24" s="16"/>
      <c r="BN24" s="16">
        <v>0</v>
      </c>
      <c r="BO24" s="16"/>
      <c r="BP24" s="16"/>
      <c r="BQ24" s="16">
        <v>0</v>
      </c>
      <c r="BR24" s="16"/>
      <c r="BS24" s="16"/>
      <c r="BT24" s="16">
        <v>45</v>
      </c>
      <c r="BU24" s="16"/>
      <c r="BV24" s="16"/>
      <c r="BW24" s="16">
        <v>0</v>
      </c>
      <c r="BX24" s="16"/>
      <c r="BY24" s="16"/>
      <c r="BZ24" s="16">
        <v>0</v>
      </c>
      <c r="CA24" s="16"/>
      <c r="CB24" s="16"/>
      <c r="CC24" s="16">
        <v>0</v>
      </c>
      <c r="CD24" s="16"/>
      <c r="CE24" s="16"/>
      <c r="CF24" s="16">
        <f>SUM(BQ24:CE24)</f>
        <v>45</v>
      </c>
      <c r="CG24" s="16"/>
      <c r="CH24" s="16"/>
      <c r="CI24" s="16">
        <v>0</v>
      </c>
      <c r="CJ24" s="16"/>
      <c r="CK24" s="16"/>
      <c r="CL24" s="16">
        <v>0</v>
      </c>
      <c r="CM24" s="16"/>
      <c r="CN24" s="16"/>
      <c r="CO24" s="16">
        <v>0</v>
      </c>
      <c r="CP24" s="16"/>
      <c r="CQ24" s="16"/>
      <c r="CR24" s="16">
        <v>0</v>
      </c>
      <c r="CS24" s="16"/>
      <c r="CT24" s="16"/>
      <c r="CU24" s="16">
        <f>CI24+CL24+CO24+CR24</f>
        <v>0</v>
      </c>
      <c r="CV24" s="16"/>
      <c r="CW24" s="16"/>
      <c r="CX24" s="16">
        <v>28.778</v>
      </c>
      <c r="CY24" s="16"/>
      <c r="CZ24" s="16"/>
      <c r="DA24" s="16">
        <v>0</v>
      </c>
      <c r="DB24" s="16"/>
      <c r="DC24" s="16"/>
      <c r="DD24" s="17">
        <v>0</v>
      </c>
      <c r="DE24" s="18"/>
      <c r="DF24" s="19"/>
      <c r="DG24" s="17">
        <v>0</v>
      </c>
      <c r="DH24" s="18"/>
      <c r="DI24" s="19"/>
      <c r="DJ24" s="13">
        <f t="shared" si="2"/>
        <v>28.778</v>
      </c>
      <c r="DK24" s="14"/>
      <c r="DL24" s="14"/>
      <c r="DM24" s="14"/>
      <c r="DN24" s="14"/>
      <c r="DO24" s="14"/>
      <c r="DP24" s="15"/>
    </row>
    <row r="25" spans="1:120" ht="45" customHeight="1">
      <c r="A25" s="24" t="s">
        <v>82</v>
      </c>
      <c r="B25" s="25"/>
      <c r="C25" s="25"/>
      <c r="D25" s="26"/>
      <c r="E25" s="115" t="s">
        <v>42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0"/>
      <c r="AK25" s="21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16">
        <f t="shared" si="0"/>
        <v>0.9898305084745762</v>
      </c>
      <c r="AZ25" s="16"/>
      <c r="BA25" s="16"/>
      <c r="BB25" s="16"/>
      <c r="BC25" s="16"/>
      <c r="BD25" s="16"/>
      <c r="BE25" s="16">
        <v>0</v>
      </c>
      <c r="BF25" s="16"/>
      <c r="BG25" s="16"/>
      <c r="BH25" s="16">
        <v>0</v>
      </c>
      <c r="BI25" s="16"/>
      <c r="BJ25" s="16"/>
      <c r="BK25" s="16">
        <v>0</v>
      </c>
      <c r="BL25" s="16"/>
      <c r="BM25" s="16"/>
      <c r="BN25" s="16">
        <v>0</v>
      </c>
      <c r="BO25" s="16"/>
      <c r="BP25" s="16"/>
      <c r="BQ25" s="16">
        <f>SUM(BE25:BP25)</f>
        <v>0</v>
      </c>
      <c r="BR25" s="16"/>
      <c r="BS25" s="16"/>
      <c r="BT25" s="16">
        <v>4</v>
      </c>
      <c r="BU25" s="16"/>
      <c r="BV25" s="16"/>
      <c r="BW25" s="16">
        <v>0</v>
      </c>
      <c r="BX25" s="16"/>
      <c r="BY25" s="16"/>
      <c r="BZ25" s="16">
        <v>0</v>
      </c>
      <c r="CA25" s="16"/>
      <c r="CB25" s="16"/>
      <c r="CC25" s="16">
        <v>0</v>
      </c>
      <c r="CD25" s="16"/>
      <c r="CE25" s="16"/>
      <c r="CF25" s="16">
        <f>SUM(BQ25:CE25)</f>
        <v>4</v>
      </c>
      <c r="CG25" s="16"/>
      <c r="CH25" s="16"/>
      <c r="CI25" s="16">
        <v>0</v>
      </c>
      <c r="CJ25" s="16"/>
      <c r="CK25" s="16"/>
      <c r="CL25" s="16">
        <v>0</v>
      </c>
      <c r="CM25" s="16"/>
      <c r="CN25" s="16"/>
      <c r="CO25" s="16">
        <v>0</v>
      </c>
      <c r="CP25" s="16"/>
      <c r="CQ25" s="16"/>
      <c r="CR25" s="16">
        <v>0</v>
      </c>
      <c r="CS25" s="16"/>
      <c r="CT25" s="16"/>
      <c r="CU25" s="16">
        <f>CI25+CL25+CO25+CR25</f>
        <v>0</v>
      </c>
      <c r="CV25" s="16"/>
      <c r="CW25" s="16"/>
      <c r="CX25" s="16">
        <v>1.168</v>
      </c>
      <c r="CY25" s="16"/>
      <c r="CZ25" s="16"/>
      <c r="DA25" s="16">
        <v>0</v>
      </c>
      <c r="DB25" s="16"/>
      <c r="DC25" s="16"/>
      <c r="DD25" s="17">
        <v>0</v>
      </c>
      <c r="DE25" s="18"/>
      <c r="DF25" s="19"/>
      <c r="DG25" s="17">
        <v>0</v>
      </c>
      <c r="DH25" s="18"/>
      <c r="DI25" s="19"/>
      <c r="DJ25" s="13">
        <f t="shared" si="2"/>
        <v>1.168</v>
      </c>
      <c r="DK25" s="14"/>
      <c r="DL25" s="14"/>
      <c r="DM25" s="14"/>
      <c r="DN25" s="14"/>
      <c r="DO25" s="14"/>
      <c r="DP25" s="15"/>
    </row>
    <row r="26" spans="1:120" ht="21.75" customHeight="1">
      <c r="A26" s="24" t="s">
        <v>83</v>
      </c>
      <c r="B26" s="25"/>
      <c r="C26" s="25"/>
      <c r="D26" s="26"/>
      <c r="E26" s="115" t="s">
        <v>43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0"/>
      <c r="AK26" s="21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16">
        <f t="shared" si="0"/>
        <v>0.9728813559322034</v>
      </c>
      <c r="AZ26" s="16"/>
      <c r="BA26" s="16"/>
      <c r="BB26" s="16"/>
      <c r="BC26" s="16"/>
      <c r="BD26" s="16"/>
      <c r="BE26" s="16">
        <v>0</v>
      </c>
      <c r="BF26" s="16"/>
      <c r="BG26" s="16"/>
      <c r="BH26" s="16">
        <v>0</v>
      </c>
      <c r="BI26" s="16"/>
      <c r="BJ26" s="16"/>
      <c r="BK26" s="16">
        <v>0</v>
      </c>
      <c r="BL26" s="16"/>
      <c r="BM26" s="16"/>
      <c r="BN26" s="16">
        <v>0</v>
      </c>
      <c r="BO26" s="16"/>
      <c r="BP26" s="16"/>
      <c r="BQ26" s="16">
        <f>SUM(BE26:BP26)</f>
        <v>0</v>
      </c>
      <c r="BR26" s="16"/>
      <c r="BS26" s="16"/>
      <c r="BT26" s="16">
        <v>1</v>
      </c>
      <c r="BU26" s="16"/>
      <c r="BV26" s="16"/>
      <c r="BW26" s="16">
        <v>0</v>
      </c>
      <c r="BX26" s="16"/>
      <c r="BY26" s="16"/>
      <c r="BZ26" s="16">
        <v>0</v>
      </c>
      <c r="CA26" s="16"/>
      <c r="CB26" s="16"/>
      <c r="CC26" s="16">
        <v>0</v>
      </c>
      <c r="CD26" s="16"/>
      <c r="CE26" s="16"/>
      <c r="CF26" s="16">
        <f>SUM(BQ26:CE26)</f>
        <v>1</v>
      </c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  <c r="CR26" s="16">
        <v>0</v>
      </c>
      <c r="CS26" s="16"/>
      <c r="CT26" s="16"/>
      <c r="CU26" s="16">
        <f>CI26+CL26+CO26+CR26</f>
        <v>0</v>
      </c>
      <c r="CV26" s="16"/>
      <c r="CW26" s="16"/>
      <c r="CX26" s="16">
        <v>1.148</v>
      </c>
      <c r="CY26" s="16"/>
      <c r="CZ26" s="16"/>
      <c r="DA26" s="16">
        <v>0</v>
      </c>
      <c r="DB26" s="16"/>
      <c r="DC26" s="16"/>
      <c r="DD26" s="17">
        <v>0</v>
      </c>
      <c r="DE26" s="18"/>
      <c r="DF26" s="19"/>
      <c r="DG26" s="17">
        <v>0</v>
      </c>
      <c r="DH26" s="18"/>
      <c r="DI26" s="19"/>
      <c r="DJ26" s="13">
        <f t="shared" si="2"/>
        <v>1.148</v>
      </c>
      <c r="DK26" s="14"/>
      <c r="DL26" s="14"/>
      <c r="DM26" s="14"/>
      <c r="DN26" s="14"/>
      <c r="DO26" s="14"/>
      <c r="DP26" s="15"/>
    </row>
    <row r="27" spans="1:120" ht="21.75" customHeight="1">
      <c r="A27" s="30" t="s">
        <v>84</v>
      </c>
      <c r="B27" s="30"/>
      <c r="C27" s="30"/>
      <c r="D27" s="30"/>
      <c r="E27" s="27" t="s">
        <v>44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0"/>
      <c r="AK27" s="21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16">
        <f t="shared" si="0"/>
        <v>1.811864406779661</v>
      </c>
      <c r="AZ27" s="16"/>
      <c r="BA27" s="16"/>
      <c r="BB27" s="16"/>
      <c r="BC27" s="16"/>
      <c r="BD27" s="16"/>
      <c r="BE27" s="16">
        <v>0</v>
      </c>
      <c r="BF27" s="16"/>
      <c r="BG27" s="16"/>
      <c r="BH27" s="16">
        <v>0</v>
      </c>
      <c r="BI27" s="16"/>
      <c r="BJ27" s="16"/>
      <c r="BK27" s="16">
        <v>0</v>
      </c>
      <c r="BL27" s="16"/>
      <c r="BM27" s="16"/>
      <c r="BN27" s="16">
        <v>0</v>
      </c>
      <c r="BO27" s="16"/>
      <c r="BP27" s="16"/>
      <c r="BQ27" s="16">
        <f>SUM(BE27:BP27)</f>
        <v>0</v>
      </c>
      <c r="BR27" s="16"/>
      <c r="BS27" s="16"/>
      <c r="BT27" s="16">
        <v>1</v>
      </c>
      <c r="BU27" s="16"/>
      <c r="BV27" s="16"/>
      <c r="BW27" s="16">
        <v>0</v>
      </c>
      <c r="BX27" s="16"/>
      <c r="BY27" s="16"/>
      <c r="BZ27" s="16">
        <v>0</v>
      </c>
      <c r="CA27" s="16"/>
      <c r="CB27" s="16"/>
      <c r="CC27" s="16">
        <v>0</v>
      </c>
      <c r="CD27" s="16"/>
      <c r="CE27" s="16"/>
      <c r="CF27" s="16">
        <f>SUM(BQ27:CE27)</f>
        <v>1</v>
      </c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  <c r="CR27" s="16">
        <v>0</v>
      </c>
      <c r="CS27" s="16"/>
      <c r="CT27" s="16"/>
      <c r="CU27" s="16">
        <f>CI27+CL27+CO27+CR27</f>
        <v>0</v>
      </c>
      <c r="CV27" s="16"/>
      <c r="CW27" s="16"/>
      <c r="CX27" s="16">
        <v>2.138</v>
      </c>
      <c r="CY27" s="16"/>
      <c r="CZ27" s="16"/>
      <c r="DA27" s="16">
        <v>0</v>
      </c>
      <c r="DB27" s="16"/>
      <c r="DC27" s="16"/>
      <c r="DD27" s="17">
        <v>0</v>
      </c>
      <c r="DE27" s="18"/>
      <c r="DF27" s="19"/>
      <c r="DG27" s="17">
        <v>0</v>
      </c>
      <c r="DH27" s="18"/>
      <c r="DI27" s="19"/>
      <c r="DJ27" s="13">
        <f t="shared" si="2"/>
        <v>2.138</v>
      </c>
      <c r="DK27" s="14"/>
      <c r="DL27" s="14"/>
      <c r="DM27" s="14"/>
      <c r="DN27" s="14"/>
      <c r="DO27" s="14"/>
      <c r="DP27" s="15"/>
    </row>
    <row r="28" spans="1:120" s="10" customFormat="1" ht="12.75">
      <c r="A28" s="94" t="s">
        <v>45</v>
      </c>
      <c r="B28" s="94"/>
      <c r="C28" s="94"/>
      <c r="D28" s="94"/>
      <c r="E28" s="125" t="s">
        <v>46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7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1"/>
      <c r="AK28" s="62"/>
      <c r="AL28" s="63"/>
      <c r="AM28" s="64"/>
      <c r="AN28" s="64"/>
      <c r="AO28" s="64"/>
      <c r="AP28" s="64">
        <f>AP38</f>
        <v>6.3069999999999995</v>
      </c>
      <c r="AQ28" s="64"/>
      <c r="AR28" s="64"/>
      <c r="AS28" s="91">
        <f>AS29</f>
        <v>8.5</v>
      </c>
      <c r="AT28" s="92"/>
      <c r="AU28" s="93"/>
      <c r="AV28" s="64">
        <f>AP28+AS28</f>
        <v>14.806999999999999</v>
      </c>
      <c r="AW28" s="64"/>
      <c r="AX28" s="64"/>
      <c r="AY28" s="54">
        <f t="shared" si="0"/>
        <v>1306.8093220338983</v>
      </c>
      <c r="AZ28" s="54"/>
      <c r="BA28" s="54"/>
      <c r="BB28" s="54"/>
      <c r="BC28" s="54"/>
      <c r="BD28" s="54"/>
      <c r="BE28" s="54">
        <v>0</v>
      </c>
      <c r="BF28" s="54"/>
      <c r="BG28" s="54"/>
      <c r="BH28" s="54">
        <v>0</v>
      </c>
      <c r="BI28" s="54"/>
      <c r="BJ28" s="54"/>
      <c r="BK28" s="54">
        <v>0</v>
      </c>
      <c r="BL28" s="54"/>
      <c r="BM28" s="54"/>
      <c r="BN28" s="54" t="s">
        <v>145</v>
      </c>
      <c r="BO28" s="54"/>
      <c r="BP28" s="54"/>
      <c r="BQ28" s="54" t="s">
        <v>145</v>
      </c>
      <c r="BR28" s="54"/>
      <c r="BS28" s="54"/>
      <c r="BT28" s="54" t="s">
        <v>105</v>
      </c>
      <c r="BU28" s="54"/>
      <c r="BV28" s="54"/>
      <c r="BW28" s="54" t="s">
        <v>124</v>
      </c>
      <c r="BX28" s="54"/>
      <c r="BY28" s="54"/>
      <c r="BZ28" s="54" t="s">
        <v>133</v>
      </c>
      <c r="CA28" s="54"/>
      <c r="CB28" s="54"/>
      <c r="CC28" s="54" t="s">
        <v>153</v>
      </c>
      <c r="CD28" s="54"/>
      <c r="CE28" s="54"/>
      <c r="CF28" s="54" t="s">
        <v>157</v>
      </c>
      <c r="CG28" s="54"/>
      <c r="CH28" s="54"/>
      <c r="CI28" s="54">
        <f>CI29+CI38</f>
        <v>33.465</v>
      </c>
      <c r="CJ28" s="54"/>
      <c r="CK28" s="54"/>
      <c r="CL28" s="54">
        <f>CL29+CL38</f>
        <v>55.102000000000004</v>
      </c>
      <c r="CM28" s="54"/>
      <c r="CN28" s="54"/>
      <c r="CO28" s="54">
        <f>CO29+CO38</f>
        <v>82.65199999999999</v>
      </c>
      <c r="CP28" s="54"/>
      <c r="CQ28" s="54"/>
      <c r="CR28" s="54">
        <f>CR29+CR38</f>
        <v>104.28999999999999</v>
      </c>
      <c r="CS28" s="54"/>
      <c r="CT28" s="54"/>
      <c r="CU28" s="54">
        <f>CU29+CU38</f>
        <v>275.509</v>
      </c>
      <c r="CV28" s="54"/>
      <c r="CW28" s="54"/>
      <c r="CX28" s="54">
        <f>CX29+CX38</f>
        <v>328.914</v>
      </c>
      <c r="CY28" s="54"/>
      <c r="CZ28" s="54"/>
      <c r="DA28" s="54">
        <f>DA29+DA38</f>
        <v>341.772</v>
      </c>
      <c r="DB28" s="54"/>
      <c r="DC28" s="54"/>
      <c r="DD28" s="58">
        <f>DD29+DD38</f>
        <v>334.25899999999996</v>
      </c>
      <c r="DE28" s="59"/>
      <c r="DF28" s="60"/>
      <c r="DG28" s="58">
        <f>DG29+DG38</f>
        <v>261.581</v>
      </c>
      <c r="DH28" s="59"/>
      <c r="DI28" s="60"/>
      <c r="DJ28" s="55">
        <f>SUM(CU28:DI28)</f>
        <v>1542.0349999999999</v>
      </c>
      <c r="DK28" s="56"/>
      <c r="DL28" s="56"/>
      <c r="DM28" s="56"/>
      <c r="DN28" s="56"/>
      <c r="DO28" s="56"/>
      <c r="DP28" s="57"/>
    </row>
    <row r="29" spans="1:120" s="10" customFormat="1" ht="12.75">
      <c r="A29" s="98" t="s">
        <v>47</v>
      </c>
      <c r="B29" s="99"/>
      <c r="C29" s="99"/>
      <c r="D29" s="100"/>
      <c r="E29" s="104" t="s">
        <v>30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75"/>
      <c r="Y29" s="76"/>
      <c r="Z29" s="77"/>
      <c r="AA29" s="75"/>
      <c r="AB29" s="76"/>
      <c r="AC29" s="77"/>
      <c r="AD29" s="75"/>
      <c r="AE29" s="76"/>
      <c r="AF29" s="77"/>
      <c r="AG29" s="75"/>
      <c r="AH29" s="76"/>
      <c r="AI29" s="77"/>
      <c r="AJ29" s="75"/>
      <c r="AK29" s="76"/>
      <c r="AL29" s="77"/>
      <c r="AM29" s="75"/>
      <c r="AN29" s="76"/>
      <c r="AO29" s="77"/>
      <c r="AP29" s="75"/>
      <c r="AQ29" s="76"/>
      <c r="AR29" s="77"/>
      <c r="AS29" s="75">
        <f>AS31</f>
        <v>8.5</v>
      </c>
      <c r="AT29" s="76"/>
      <c r="AU29" s="77"/>
      <c r="AV29" s="75"/>
      <c r="AW29" s="76"/>
      <c r="AX29" s="77"/>
      <c r="AY29" s="31">
        <f>DJ29/1.18</f>
        <v>713.9084745762711</v>
      </c>
      <c r="AZ29" s="32"/>
      <c r="BA29" s="32"/>
      <c r="BB29" s="32"/>
      <c r="BC29" s="32"/>
      <c r="BD29" s="33"/>
      <c r="BE29" s="31">
        <v>0</v>
      </c>
      <c r="BF29" s="32"/>
      <c r="BG29" s="33"/>
      <c r="BH29" s="31">
        <v>0</v>
      </c>
      <c r="BI29" s="32"/>
      <c r="BJ29" s="33"/>
      <c r="BK29" s="31">
        <v>0</v>
      </c>
      <c r="BL29" s="32"/>
      <c r="BM29" s="33"/>
      <c r="BN29" s="31" t="s">
        <v>145</v>
      </c>
      <c r="BO29" s="32"/>
      <c r="BP29" s="33"/>
      <c r="BQ29" s="31" t="s">
        <v>145</v>
      </c>
      <c r="BR29" s="32"/>
      <c r="BS29" s="33"/>
      <c r="BT29" s="31" t="s">
        <v>104</v>
      </c>
      <c r="BU29" s="32"/>
      <c r="BV29" s="33"/>
      <c r="BW29" s="31" t="s">
        <v>101</v>
      </c>
      <c r="BX29" s="32"/>
      <c r="BY29" s="33"/>
      <c r="BZ29" s="31">
        <v>7.38</v>
      </c>
      <c r="CA29" s="32"/>
      <c r="CB29" s="33"/>
      <c r="CC29" s="31" t="s">
        <v>154</v>
      </c>
      <c r="CD29" s="32"/>
      <c r="CE29" s="33"/>
      <c r="CF29" s="48" t="s">
        <v>158</v>
      </c>
      <c r="CG29" s="49"/>
      <c r="CH29" s="50"/>
      <c r="CI29" s="31">
        <f>SUM(CI31:CK33,CI36,CI37)</f>
        <v>0</v>
      </c>
      <c r="CJ29" s="32"/>
      <c r="CK29" s="33"/>
      <c r="CL29" s="31">
        <f>SUM(CL31:CN33,CL36,CL37)</f>
        <v>21.637</v>
      </c>
      <c r="CM29" s="32"/>
      <c r="CN29" s="33"/>
      <c r="CO29" s="31">
        <f>SUM(CO31:CQ33,CO36,CO37)</f>
        <v>32.455999999999996</v>
      </c>
      <c r="CP29" s="32"/>
      <c r="CQ29" s="33"/>
      <c r="CR29" s="31">
        <f>SUM(CR31:CT33,CR36,CR37,)</f>
        <v>54.094</v>
      </c>
      <c r="CS29" s="32"/>
      <c r="CT29" s="33"/>
      <c r="CU29" s="31">
        <f>SUM(CU31:CW33,CU36,CU37,)</f>
        <v>108.187</v>
      </c>
      <c r="CV29" s="32"/>
      <c r="CW29" s="33"/>
      <c r="CX29" s="31">
        <f>SUM(CX31:CZ33,CX36,CX37)</f>
        <v>245.976</v>
      </c>
      <c r="CY29" s="32"/>
      <c r="CZ29" s="33"/>
      <c r="DA29" s="31">
        <f>SUM(DA31:DC33,DA36,DA37)</f>
        <v>264.493</v>
      </c>
      <c r="DB29" s="32"/>
      <c r="DC29" s="33"/>
      <c r="DD29" s="31">
        <f>SUM(DD31:DF33,DD36,DD37)</f>
        <v>158.23399999999998</v>
      </c>
      <c r="DE29" s="32"/>
      <c r="DF29" s="33"/>
      <c r="DG29" s="31">
        <f>SUM(DG31:DI33,DG36,DG37)</f>
        <v>65.522</v>
      </c>
      <c r="DH29" s="32"/>
      <c r="DI29" s="33"/>
      <c r="DJ29" s="37">
        <f>DG29+DD29+DA29+CX29+CU29</f>
        <v>842.4119999999999</v>
      </c>
      <c r="DK29" s="43"/>
      <c r="DL29" s="43"/>
      <c r="DM29" s="43"/>
      <c r="DN29" s="43"/>
      <c r="DO29" s="43"/>
      <c r="DP29" s="44"/>
    </row>
    <row r="30" spans="1:120" s="10" customFormat="1" ht="12.75">
      <c r="A30" s="101"/>
      <c r="B30" s="102"/>
      <c r="C30" s="102"/>
      <c r="D30" s="103"/>
      <c r="E30" s="90" t="s">
        <v>31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78"/>
      <c r="Y30" s="79"/>
      <c r="Z30" s="80"/>
      <c r="AA30" s="78"/>
      <c r="AB30" s="79"/>
      <c r="AC30" s="80"/>
      <c r="AD30" s="78"/>
      <c r="AE30" s="79"/>
      <c r="AF30" s="80"/>
      <c r="AG30" s="78"/>
      <c r="AH30" s="79"/>
      <c r="AI30" s="80"/>
      <c r="AJ30" s="78"/>
      <c r="AK30" s="79"/>
      <c r="AL30" s="80"/>
      <c r="AM30" s="78"/>
      <c r="AN30" s="79"/>
      <c r="AO30" s="80"/>
      <c r="AP30" s="78"/>
      <c r="AQ30" s="79"/>
      <c r="AR30" s="80"/>
      <c r="AS30" s="78"/>
      <c r="AT30" s="79"/>
      <c r="AU30" s="80"/>
      <c r="AV30" s="78"/>
      <c r="AW30" s="79"/>
      <c r="AX30" s="80"/>
      <c r="AY30" s="34"/>
      <c r="AZ30" s="35"/>
      <c r="BA30" s="35"/>
      <c r="BB30" s="35"/>
      <c r="BC30" s="35"/>
      <c r="BD30" s="36"/>
      <c r="BE30" s="34"/>
      <c r="BF30" s="35"/>
      <c r="BG30" s="36"/>
      <c r="BH30" s="34"/>
      <c r="BI30" s="35"/>
      <c r="BJ30" s="36"/>
      <c r="BK30" s="34"/>
      <c r="BL30" s="35"/>
      <c r="BM30" s="36"/>
      <c r="BN30" s="34"/>
      <c r="BO30" s="35"/>
      <c r="BP30" s="36"/>
      <c r="BQ30" s="34"/>
      <c r="BR30" s="35"/>
      <c r="BS30" s="36"/>
      <c r="BT30" s="34"/>
      <c r="BU30" s="35"/>
      <c r="BV30" s="36"/>
      <c r="BW30" s="34"/>
      <c r="BX30" s="35"/>
      <c r="BY30" s="36"/>
      <c r="BZ30" s="34"/>
      <c r="CA30" s="35"/>
      <c r="CB30" s="36"/>
      <c r="CC30" s="34"/>
      <c r="CD30" s="35"/>
      <c r="CE30" s="36"/>
      <c r="CF30" s="51"/>
      <c r="CG30" s="52"/>
      <c r="CH30" s="53"/>
      <c r="CI30" s="34"/>
      <c r="CJ30" s="35"/>
      <c r="CK30" s="36"/>
      <c r="CL30" s="34"/>
      <c r="CM30" s="35"/>
      <c r="CN30" s="36"/>
      <c r="CO30" s="34"/>
      <c r="CP30" s="35"/>
      <c r="CQ30" s="36"/>
      <c r="CR30" s="34"/>
      <c r="CS30" s="35"/>
      <c r="CT30" s="36"/>
      <c r="CU30" s="34"/>
      <c r="CV30" s="35"/>
      <c r="CW30" s="36"/>
      <c r="CX30" s="34"/>
      <c r="CY30" s="35"/>
      <c r="CZ30" s="36"/>
      <c r="DA30" s="34"/>
      <c r="DB30" s="35"/>
      <c r="DC30" s="36"/>
      <c r="DD30" s="34"/>
      <c r="DE30" s="35"/>
      <c r="DF30" s="36"/>
      <c r="DG30" s="34"/>
      <c r="DH30" s="35"/>
      <c r="DI30" s="36"/>
      <c r="DJ30" s="45"/>
      <c r="DK30" s="46"/>
      <c r="DL30" s="46"/>
      <c r="DM30" s="46"/>
      <c r="DN30" s="46"/>
      <c r="DO30" s="46"/>
      <c r="DP30" s="47"/>
    </row>
    <row r="31" spans="1:120" ht="45.75" customHeight="1">
      <c r="A31" s="30" t="s">
        <v>48</v>
      </c>
      <c r="B31" s="30"/>
      <c r="C31" s="30"/>
      <c r="D31" s="30"/>
      <c r="E31" s="115" t="s">
        <v>49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0"/>
      <c r="AK31" s="21"/>
      <c r="AL31" s="22"/>
      <c r="AM31" s="23"/>
      <c r="AN31" s="23"/>
      <c r="AO31" s="23"/>
      <c r="AP31" s="23"/>
      <c r="AQ31" s="23"/>
      <c r="AR31" s="23"/>
      <c r="AS31" s="72">
        <v>8.5</v>
      </c>
      <c r="AT31" s="73"/>
      <c r="AU31" s="74"/>
      <c r="AV31" s="23"/>
      <c r="AW31" s="23"/>
      <c r="AX31" s="23"/>
      <c r="AY31" s="16">
        <f aca="true" t="shared" si="3" ref="AY31:AY56">DJ31/1.18</f>
        <v>150.83813559322036</v>
      </c>
      <c r="AZ31" s="16"/>
      <c r="BA31" s="16"/>
      <c r="BB31" s="16"/>
      <c r="BC31" s="16"/>
      <c r="BD31" s="16"/>
      <c r="BE31" s="16">
        <v>0</v>
      </c>
      <c r="BF31" s="16"/>
      <c r="BG31" s="16"/>
      <c r="BH31" s="16">
        <v>0</v>
      </c>
      <c r="BI31" s="16"/>
      <c r="BJ31" s="16"/>
      <c r="BK31" s="16">
        <v>0</v>
      </c>
      <c r="BL31" s="16"/>
      <c r="BM31" s="16"/>
      <c r="BN31" s="16">
        <v>10.9</v>
      </c>
      <c r="BO31" s="16"/>
      <c r="BP31" s="16"/>
      <c r="BQ31" s="16">
        <v>10.9</v>
      </c>
      <c r="BR31" s="16"/>
      <c r="BS31" s="16"/>
      <c r="BT31" s="16">
        <v>2.03</v>
      </c>
      <c r="BU31" s="16"/>
      <c r="BV31" s="16"/>
      <c r="BW31" s="16">
        <v>22.25</v>
      </c>
      <c r="BX31" s="16"/>
      <c r="BY31" s="16"/>
      <c r="BZ31" s="16">
        <v>0</v>
      </c>
      <c r="CA31" s="16"/>
      <c r="CB31" s="16"/>
      <c r="CC31" s="16">
        <v>9.89</v>
      </c>
      <c r="CD31" s="16"/>
      <c r="CE31" s="16"/>
      <c r="CF31" s="16">
        <v>45.07</v>
      </c>
      <c r="CG31" s="16"/>
      <c r="CH31" s="16"/>
      <c r="CI31" s="16">
        <v>0</v>
      </c>
      <c r="CJ31" s="16"/>
      <c r="CK31" s="16"/>
      <c r="CL31" s="16">
        <v>14.158</v>
      </c>
      <c r="CM31" s="16"/>
      <c r="CN31" s="16"/>
      <c r="CO31" s="16">
        <v>21.237</v>
      </c>
      <c r="CP31" s="16"/>
      <c r="CQ31" s="16"/>
      <c r="CR31" s="16">
        <v>35.396</v>
      </c>
      <c r="CS31" s="16"/>
      <c r="CT31" s="16"/>
      <c r="CU31" s="16">
        <f>CI31+CL31+CO31+CR31</f>
        <v>70.791</v>
      </c>
      <c r="CV31" s="16"/>
      <c r="CW31" s="16"/>
      <c r="CX31" s="16">
        <v>10.361</v>
      </c>
      <c r="CY31" s="16"/>
      <c r="CZ31" s="16"/>
      <c r="DA31" s="16">
        <v>69.778</v>
      </c>
      <c r="DB31" s="16"/>
      <c r="DC31" s="16"/>
      <c r="DD31" s="17">
        <v>0</v>
      </c>
      <c r="DE31" s="18"/>
      <c r="DF31" s="19"/>
      <c r="DG31" s="17">
        <v>27.059</v>
      </c>
      <c r="DH31" s="18"/>
      <c r="DI31" s="19"/>
      <c r="DJ31" s="13">
        <f t="shared" si="2"/>
        <v>177.989</v>
      </c>
      <c r="DK31" s="14"/>
      <c r="DL31" s="14"/>
      <c r="DM31" s="14"/>
      <c r="DN31" s="14"/>
      <c r="DO31" s="14"/>
      <c r="DP31" s="15"/>
    </row>
    <row r="32" spans="1:120" ht="34.5" customHeight="1">
      <c r="A32" s="30" t="s">
        <v>50</v>
      </c>
      <c r="B32" s="30"/>
      <c r="C32" s="30"/>
      <c r="D32" s="30"/>
      <c r="E32" s="27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0"/>
      <c r="AK32" s="21"/>
      <c r="AL32" s="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16">
        <f t="shared" si="3"/>
        <v>164.1008474576271</v>
      </c>
      <c r="AZ32" s="16"/>
      <c r="BA32" s="16"/>
      <c r="BB32" s="16"/>
      <c r="BC32" s="16"/>
      <c r="BD32" s="16"/>
      <c r="BE32" s="16">
        <v>0</v>
      </c>
      <c r="BF32" s="16"/>
      <c r="BG32" s="16"/>
      <c r="BH32" s="16">
        <v>0</v>
      </c>
      <c r="BI32" s="16"/>
      <c r="BJ32" s="16"/>
      <c r="BK32" s="16">
        <v>0</v>
      </c>
      <c r="BL32" s="16"/>
      <c r="BM32" s="16"/>
      <c r="BN32" s="16">
        <v>5.1</v>
      </c>
      <c r="BO32" s="16"/>
      <c r="BP32" s="16"/>
      <c r="BQ32" s="16">
        <v>5.1</v>
      </c>
      <c r="BR32" s="16"/>
      <c r="BS32" s="16"/>
      <c r="BT32" s="16">
        <v>10.43</v>
      </c>
      <c r="BU32" s="16"/>
      <c r="BV32" s="16"/>
      <c r="BW32" s="16">
        <v>17.9</v>
      </c>
      <c r="BX32" s="16"/>
      <c r="BY32" s="16"/>
      <c r="BZ32" s="16">
        <v>7.38</v>
      </c>
      <c r="CA32" s="16"/>
      <c r="CB32" s="16"/>
      <c r="CC32" s="16">
        <v>0</v>
      </c>
      <c r="CD32" s="16"/>
      <c r="CE32" s="16"/>
      <c r="CF32" s="16">
        <v>40.81</v>
      </c>
      <c r="CG32" s="16"/>
      <c r="CH32" s="16"/>
      <c r="CI32" s="16">
        <v>0</v>
      </c>
      <c r="CJ32" s="16"/>
      <c r="CK32" s="16"/>
      <c r="CL32" s="16">
        <v>7.479</v>
      </c>
      <c r="CM32" s="16"/>
      <c r="CN32" s="16"/>
      <c r="CO32" s="16">
        <v>11.219</v>
      </c>
      <c r="CP32" s="16"/>
      <c r="CQ32" s="16"/>
      <c r="CR32" s="16">
        <v>18.698</v>
      </c>
      <c r="CS32" s="16"/>
      <c r="CT32" s="16"/>
      <c r="CU32" s="16">
        <f aca="true" t="shared" si="4" ref="CU32:CU37">CI32+CL32+CO32+CR32</f>
        <v>37.396</v>
      </c>
      <c r="CV32" s="16"/>
      <c r="CW32" s="16"/>
      <c r="CX32" s="16">
        <v>38.42</v>
      </c>
      <c r="CY32" s="16"/>
      <c r="CZ32" s="16"/>
      <c r="DA32" s="16">
        <v>67.569</v>
      </c>
      <c r="DB32" s="16"/>
      <c r="DC32" s="16"/>
      <c r="DD32" s="17">
        <v>50.254</v>
      </c>
      <c r="DE32" s="18"/>
      <c r="DF32" s="19"/>
      <c r="DG32" s="17">
        <v>0</v>
      </c>
      <c r="DH32" s="18"/>
      <c r="DI32" s="19"/>
      <c r="DJ32" s="13">
        <f>SUM(CU32:DI32)</f>
        <v>193.63899999999998</v>
      </c>
      <c r="DK32" s="14"/>
      <c r="DL32" s="14"/>
      <c r="DM32" s="14"/>
      <c r="DN32" s="14"/>
      <c r="DO32" s="14"/>
      <c r="DP32" s="15"/>
    </row>
    <row r="33" spans="1:120" ht="409.5">
      <c r="A33" s="30" t="s">
        <v>85</v>
      </c>
      <c r="B33" s="30"/>
      <c r="C33" s="30"/>
      <c r="D33" s="30"/>
      <c r="E33" s="30" t="s">
        <v>34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0"/>
      <c r="AK33" s="21"/>
      <c r="AL33" s="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16">
        <f t="shared" si="3"/>
        <v>296.46440677966103</v>
      </c>
      <c r="AZ33" s="16"/>
      <c r="BA33" s="16"/>
      <c r="BB33" s="16"/>
      <c r="BC33" s="16"/>
      <c r="BD33" s="16"/>
      <c r="BE33" s="16">
        <v>0</v>
      </c>
      <c r="BF33" s="16"/>
      <c r="BG33" s="16"/>
      <c r="BH33" s="16">
        <v>0</v>
      </c>
      <c r="BI33" s="16"/>
      <c r="BJ33" s="16"/>
      <c r="BK33" s="16">
        <v>0</v>
      </c>
      <c r="BL33" s="16"/>
      <c r="BM33" s="16"/>
      <c r="BN33" s="67">
        <f>BN34+BN35</f>
        <v>0</v>
      </c>
      <c r="BO33" s="67"/>
      <c r="BP33" s="67"/>
      <c r="BQ33" s="67">
        <f>BQ34+BQ35</f>
        <v>0</v>
      </c>
      <c r="BR33" s="67"/>
      <c r="BS33" s="67"/>
      <c r="BT33" s="16">
        <v>3316</v>
      </c>
      <c r="BU33" s="16"/>
      <c r="BV33" s="16"/>
      <c r="BW33" s="16">
        <v>2586</v>
      </c>
      <c r="BX33" s="16"/>
      <c r="BY33" s="16"/>
      <c r="BZ33" s="67">
        <v>2045</v>
      </c>
      <c r="CA33" s="67"/>
      <c r="CB33" s="67"/>
      <c r="CC33" s="67">
        <f>CC34+CC35</f>
        <v>0</v>
      </c>
      <c r="CD33" s="67"/>
      <c r="CE33" s="67"/>
      <c r="CF33" s="16">
        <v>7947</v>
      </c>
      <c r="CG33" s="16"/>
      <c r="CH33" s="16"/>
      <c r="CI33" s="16">
        <f>CI34+CI35</f>
        <v>0</v>
      </c>
      <c r="CJ33" s="16"/>
      <c r="CK33" s="16"/>
      <c r="CL33" s="16">
        <f>CL34+CL35</f>
        <v>0</v>
      </c>
      <c r="CM33" s="16"/>
      <c r="CN33" s="16"/>
      <c r="CO33" s="16">
        <f>CO34+CO35</f>
        <v>0</v>
      </c>
      <c r="CP33" s="16"/>
      <c r="CQ33" s="16"/>
      <c r="CR33" s="16">
        <f>CR34+CR35</f>
        <v>0</v>
      </c>
      <c r="CS33" s="16"/>
      <c r="CT33" s="16"/>
      <c r="CU33" s="16">
        <f t="shared" si="4"/>
        <v>0</v>
      </c>
      <c r="CV33" s="16"/>
      <c r="CW33" s="16"/>
      <c r="CX33" s="16">
        <f>CX34+CX35</f>
        <v>114.702</v>
      </c>
      <c r="CY33" s="16"/>
      <c r="CZ33" s="16"/>
      <c r="DA33" s="16">
        <f>DA34+DA35</f>
        <v>127.146</v>
      </c>
      <c r="DB33" s="16"/>
      <c r="DC33" s="16"/>
      <c r="DD33" s="17">
        <f>DD34+DD35</f>
        <v>107.97999999999999</v>
      </c>
      <c r="DE33" s="18"/>
      <c r="DF33" s="19"/>
      <c r="DG33" s="17">
        <v>0</v>
      </c>
      <c r="DH33" s="18"/>
      <c r="DI33" s="19"/>
      <c r="DJ33" s="13">
        <f>DG33+DD33+DA33+CX33+CU33</f>
        <v>349.828</v>
      </c>
      <c r="DK33" s="14"/>
      <c r="DL33" s="14"/>
      <c r="DM33" s="14"/>
      <c r="DN33" s="14"/>
      <c r="DO33" s="14"/>
      <c r="DP33" s="15"/>
    </row>
    <row r="34" spans="1:120" ht="57" customHeight="1">
      <c r="A34" s="30" t="s">
        <v>86</v>
      </c>
      <c r="B34" s="30"/>
      <c r="C34" s="30"/>
      <c r="D34" s="30"/>
      <c r="E34" s="115" t="s">
        <v>52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0"/>
      <c r="AK34" s="21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16">
        <f t="shared" si="3"/>
        <v>94.77542372881356</v>
      </c>
      <c r="AZ34" s="16"/>
      <c r="BA34" s="16"/>
      <c r="BB34" s="16"/>
      <c r="BC34" s="16"/>
      <c r="BD34" s="16"/>
      <c r="BE34" s="16">
        <v>0</v>
      </c>
      <c r="BF34" s="16"/>
      <c r="BG34" s="16"/>
      <c r="BH34" s="16">
        <v>0</v>
      </c>
      <c r="BI34" s="16"/>
      <c r="BJ34" s="16"/>
      <c r="BK34" s="16">
        <v>0</v>
      </c>
      <c r="BL34" s="16"/>
      <c r="BM34" s="16"/>
      <c r="BN34" s="67">
        <v>0</v>
      </c>
      <c r="BO34" s="67"/>
      <c r="BP34" s="67"/>
      <c r="BQ34" s="67">
        <f>BN34</f>
        <v>0</v>
      </c>
      <c r="BR34" s="67"/>
      <c r="BS34" s="67"/>
      <c r="BT34" s="16">
        <v>1391</v>
      </c>
      <c r="BU34" s="16"/>
      <c r="BV34" s="16"/>
      <c r="BW34" s="16">
        <v>0</v>
      </c>
      <c r="BX34" s="16"/>
      <c r="BY34" s="16"/>
      <c r="BZ34" s="67">
        <v>1602</v>
      </c>
      <c r="CA34" s="67"/>
      <c r="CB34" s="67"/>
      <c r="CC34" s="67">
        <v>0</v>
      </c>
      <c r="CD34" s="67"/>
      <c r="CE34" s="67"/>
      <c r="CF34" s="16">
        <v>2993</v>
      </c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  <c r="CR34" s="16">
        <v>0</v>
      </c>
      <c r="CS34" s="16"/>
      <c r="CT34" s="16"/>
      <c r="CU34" s="16">
        <f t="shared" si="4"/>
        <v>0</v>
      </c>
      <c r="CV34" s="16"/>
      <c r="CW34" s="16"/>
      <c r="CX34" s="16">
        <v>43.85</v>
      </c>
      <c r="CY34" s="16"/>
      <c r="CZ34" s="16"/>
      <c r="DA34" s="16">
        <v>0</v>
      </c>
      <c r="DB34" s="16"/>
      <c r="DC34" s="16"/>
      <c r="DD34" s="17">
        <v>67.985</v>
      </c>
      <c r="DE34" s="18"/>
      <c r="DF34" s="19"/>
      <c r="DG34" s="17">
        <v>0</v>
      </c>
      <c r="DH34" s="18"/>
      <c r="DI34" s="19"/>
      <c r="DJ34" s="13">
        <f t="shared" si="2"/>
        <v>111.83500000000001</v>
      </c>
      <c r="DK34" s="14"/>
      <c r="DL34" s="14"/>
      <c r="DM34" s="14"/>
      <c r="DN34" s="14"/>
      <c r="DO34" s="14"/>
      <c r="DP34" s="15"/>
    </row>
    <row r="35" spans="1:120" ht="55.5" customHeight="1">
      <c r="A35" s="30" t="s">
        <v>87</v>
      </c>
      <c r="B35" s="30"/>
      <c r="C35" s="30"/>
      <c r="D35" s="30"/>
      <c r="E35" s="115" t="s">
        <v>53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0"/>
      <c r="AK35" s="21"/>
      <c r="AL35" s="22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16">
        <f t="shared" si="3"/>
        <v>201.68898305084747</v>
      </c>
      <c r="AZ35" s="16"/>
      <c r="BA35" s="16"/>
      <c r="BB35" s="16"/>
      <c r="BC35" s="16"/>
      <c r="BD35" s="16"/>
      <c r="BE35" s="16">
        <v>0</v>
      </c>
      <c r="BF35" s="16"/>
      <c r="BG35" s="16"/>
      <c r="BH35" s="16">
        <v>0</v>
      </c>
      <c r="BI35" s="16"/>
      <c r="BJ35" s="16"/>
      <c r="BK35" s="16">
        <v>0</v>
      </c>
      <c r="BL35" s="16"/>
      <c r="BM35" s="16"/>
      <c r="BN35" s="67">
        <v>0</v>
      </c>
      <c r="BO35" s="67"/>
      <c r="BP35" s="67"/>
      <c r="BQ35" s="67">
        <f>BN35</f>
        <v>0</v>
      </c>
      <c r="BR35" s="67"/>
      <c r="BS35" s="67"/>
      <c r="BT35" s="16">
        <v>1925</v>
      </c>
      <c r="BU35" s="16"/>
      <c r="BV35" s="16"/>
      <c r="BW35" s="16">
        <v>2586</v>
      </c>
      <c r="BX35" s="16"/>
      <c r="BY35" s="16"/>
      <c r="BZ35" s="67">
        <v>443</v>
      </c>
      <c r="CA35" s="67"/>
      <c r="CB35" s="67"/>
      <c r="CC35" s="67">
        <v>0</v>
      </c>
      <c r="CD35" s="67"/>
      <c r="CE35" s="67"/>
      <c r="CF35" s="16">
        <v>4954</v>
      </c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  <c r="CR35" s="16">
        <v>0</v>
      </c>
      <c r="CS35" s="16"/>
      <c r="CT35" s="16"/>
      <c r="CU35" s="16">
        <f t="shared" si="4"/>
        <v>0</v>
      </c>
      <c r="CV35" s="16"/>
      <c r="CW35" s="16"/>
      <c r="CX35" s="16">
        <v>70.852</v>
      </c>
      <c r="CY35" s="16"/>
      <c r="CZ35" s="16"/>
      <c r="DA35" s="16">
        <v>127.146</v>
      </c>
      <c r="DB35" s="16"/>
      <c r="DC35" s="16"/>
      <c r="DD35" s="17">
        <v>39.995</v>
      </c>
      <c r="DE35" s="18"/>
      <c r="DF35" s="19"/>
      <c r="DG35" s="17">
        <v>0</v>
      </c>
      <c r="DH35" s="18"/>
      <c r="DI35" s="19"/>
      <c r="DJ35" s="13">
        <f t="shared" si="2"/>
        <v>237.993</v>
      </c>
      <c r="DK35" s="14"/>
      <c r="DL35" s="14"/>
      <c r="DM35" s="14"/>
      <c r="DN35" s="14"/>
      <c r="DO35" s="14"/>
      <c r="DP35" s="15"/>
    </row>
    <row r="36" spans="1:120" ht="25.5" customHeight="1">
      <c r="A36" s="30" t="s">
        <v>88</v>
      </c>
      <c r="B36" s="30"/>
      <c r="C36" s="30"/>
      <c r="D36" s="30"/>
      <c r="E36" s="27" t="s">
        <v>55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1"/>
      <c r="AL36" s="22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16">
        <f t="shared" si="3"/>
        <v>31.849152542372885</v>
      </c>
      <c r="AZ36" s="16"/>
      <c r="BA36" s="16"/>
      <c r="BB36" s="16"/>
      <c r="BC36" s="16"/>
      <c r="BD36" s="16"/>
      <c r="BE36" s="16">
        <v>0</v>
      </c>
      <c r="BF36" s="16"/>
      <c r="BG36" s="16"/>
      <c r="BH36" s="16">
        <v>0</v>
      </c>
      <c r="BI36" s="16"/>
      <c r="BJ36" s="16"/>
      <c r="BK36" s="16">
        <v>0</v>
      </c>
      <c r="BL36" s="16"/>
      <c r="BM36" s="16"/>
      <c r="BN36" s="16">
        <v>0</v>
      </c>
      <c r="BO36" s="16"/>
      <c r="BP36" s="16"/>
      <c r="BQ36" s="16">
        <v>0</v>
      </c>
      <c r="BR36" s="16"/>
      <c r="BS36" s="16"/>
      <c r="BT36" s="16">
        <v>1.6</v>
      </c>
      <c r="BU36" s="16"/>
      <c r="BV36" s="16"/>
      <c r="BW36" s="16">
        <v>0</v>
      </c>
      <c r="BX36" s="16"/>
      <c r="BY36" s="16"/>
      <c r="BZ36" s="16">
        <v>0</v>
      </c>
      <c r="CA36" s="16"/>
      <c r="CB36" s="16"/>
      <c r="CC36" s="16">
        <v>0</v>
      </c>
      <c r="CD36" s="16"/>
      <c r="CE36" s="16"/>
      <c r="CF36" s="16" t="s">
        <v>148</v>
      </c>
      <c r="CG36" s="16"/>
      <c r="CH36" s="16"/>
      <c r="CI36" s="16">
        <v>0</v>
      </c>
      <c r="CJ36" s="16"/>
      <c r="CK36" s="16"/>
      <c r="CL36" s="16">
        <v>0</v>
      </c>
      <c r="CM36" s="16"/>
      <c r="CN36" s="16"/>
      <c r="CO36" s="16">
        <v>0</v>
      </c>
      <c r="CP36" s="16"/>
      <c r="CQ36" s="16"/>
      <c r="CR36" s="16">
        <v>0</v>
      </c>
      <c r="CS36" s="16"/>
      <c r="CT36" s="16"/>
      <c r="CU36" s="16">
        <f t="shared" si="4"/>
        <v>0</v>
      </c>
      <c r="CV36" s="16"/>
      <c r="CW36" s="16"/>
      <c r="CX36" s="16">
        <v>37.582</v>
      </c>
      <c r="CY36" s="16"/>
      <c r="CZ36" s="16"/>
      <c r="DA36" s="16">
        <v>0</v>
      </c>
      <c r="DB36" s="16"/>
      <c r="DC36" s="16"/>
      <c r="DD36" s="17">
        <v>0</v>
      </c>
      <c r="DE36" s="18"/>
      <c r="DF36" s="19"/>
      <c r="DG36" s="17">
        <v>0</v>
      </c>
      <c r="DH36" s="18"/>
      <c r="DI36" s="19"/>
      <c r="DJ36" s="13">
        <f>SUM(CU36:DI36)</f>
        <v>37.582</v>
      </c>
      <c r="DK36" s="14"/>
      <c r="DL36" s="14"/>
      <c r="DM36" s="14"/>
      <c r="DN36" s="14"/>
      <c r="DO36" s="14"/>
      <c r="DP36" s="15"/>
    </row>
    <row r="37" spans="1:120" ht="23.25" customHeight="1">
      <c r="A37" s="30" t="s">
        <v>89</v>
      </c>
      <c r="B37" s="30"/>
      <c r="C37" s="30"/>
      <c r="D37" s="30"/>
      <c r="E37" s="115" t="s">
        <v>56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72"/>
      <c r="AK37" s="73"/>
      <c r="AL37" s="74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16">
        <f t="shared" si="3"/>
        <v>70.65593220338982</v>
      </c>
      <c r="AZ37" s="16"/>
      <c r="BA37" s="16"/>
      <c r="BB37" s="16"/>
      <c r="BC37" s="16"/>
      <c r="BD37" s="16"/>
      <c r="BE37" s="16">
        <v>0</v>
      </c>
      <c r="BF37" s="16"/>
      <c r="BG37" s="16"/>
      <c r="BH37" s="16">
        <v>0</v>
      </c>
      <c r="BI37" s="16"/>
      <c r="BJ37" s="16"/>
      <c r="BK37" s="16">
        <v>0</v>
      </c>
      <c r="BL37" s="16"/>
      <c r="BM37" s="16"/>
      <c r="BN37" s="16">
        <v>0</v>
      </c>
      <c r="BO37" s="16"/>
      <c r="BP37" s="16"/>
      <c r="BQ37" s="16">
        <v>0</v>
      </c>
      <c r="BR37" s="16"/>
      <c r="BS37" s="16"/>
      <c r="BT37" s="16">
        <v>7.36</v>
      </c>
      <c r="BU37" s="16"/>
      <c r="BV37" s="16"/>
      <c r="BW37" s="16">
        <v>0</v>
      </c>
      <c r="BX37" s="16"/>
      <c r="BY37" s="16"/>
      <c r="BZ37" s="16">
        <v>0</v>
      </c>
      <c r="CA37" s="16"/>
      <c r="CB37" s="16"/>
      <c r="CC37" s="16" t="s">
        <v>155</v>
      </c>
      <c r="CD37" s="16"/>
      <c r="CE37" s="16"/>
      <c r="CF37" s="16" t="s">
        <v>159</v>
      </c>
      <c r="CG37" s="16"/>
      <c r="CH37" s="16"/>
      <c r="CI37" s="16">
        <v>0</v>
      </c>
      <c r="CJ37" s="16"/>
      <c r="CK37" s="16"/>
      <c r="CL37" s="16">
        <v>0</v>
      </c>
      <c r="CM37" s="16"/>
      <c r="CN37" s="16"/>
      <c r="CO37" s="16">
        <v>0</v>
      </c>
      <c r="CP37" s="16"/>
      <c r="CQ37" s="16"/>
      <c r="CR37" s="16">
        <v>0</v>
      </c>
      <c r="CS37" s="16"/>
      <c r="CT37" s="16"/>
      <c r="CU37" s="16">
        <f t="shared" si="4"/>
        <v>0</v>
      </c>
      <c r="CV37" s="16"/>
      <c r="CW37" s="16"/>
      <c r="CX37" s="16">
        <v>44.911</v>
      </c>
      <c r="CY37" s="16"/>
      <c r="CZ37" s="16"/>
      <c r="DA37" s="16">
        <v>0</v>
      </c>
      <c r="DB37" s="16"/>
      <c r="DC37" s="16"/>
      <c r="DD37" s="17">
        <v>0</v>
      </c>
      <c r="DE37" s="18"/>
      <c r="DF37" s="19"/>
      <c r="DG37" s="17">
        <v>38.463</v>
      </c>
      <c r="DH37" s="18"/>
      <c r="DI37" s="19"/>
      <c r="DJ37" s="13">
        <f>SUM(CU37:DI37)</f>
        <v>83.374</v>
      </c>
      <c r="DK37" s="14"/>
      <c r="DL37" s="14"/>
      <c r="DM37" s="14"/>
      <c r="DN37" s="14"/>
      <c r="DO37" s="14"/>
      <c r="DP37" s="15"/>
    </row>
    <row r="38" spans="1:120" s="10" customFormat="1" ht="23.25" customHeight="1">
      <c r="A38" s="94" t="s">
        <v>90</v>
      </c>
      <c r="B38" s="94"/>
      <c r="C38" s="94"/>
      <c r="D38" s="94"/>
      <c r="E38" s="134" t="s">
        <v>91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6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1"/>
      <c r="AK38" s="62"/>
      <c r="AL38" s="63"/>
      <c r="AM38" s="64"/>
      <c r="AN38" s="64"/>
      <c r="AO38" s="64"/>
      <c r="AP38" s="64">
        <f>SUM(AP39:AR50)</f>
        <v>6.3069999999999995</v>
      </c>
      <c r="AQ38" s="64"/>
      <c r="AR38" s="64"/>
      <c r="AS38" s="91">
        <f>SUM(AS39:AU50)</f>
        <v>0</v>
      </c>
      <c r="AT38" s="92"/>
      <c r="AU38" s="93"/>
      <c r="AV38" s="64">
        <f>SUM(AV39:AX50)</f>
        <v>6.3069999999999995</v>
      </c>
      <c r="AW38" s="64"/>
      <c r="AX38" s="64"/>
      <c r="AY38" s="54">
        <f t="shared" si="3"/>
        <v>592.900847457627</v>
      </c>
      <c r="AZ38" s="54"/>
      <c r="BA38" s="54"/>
      <c r="BB38" s="54"/>
      <c r="BC38" s="54"/>
      <c r="BD38" s="54"/>
      <c r="BE38" s="54">
        <v>0</v>
      </c>
      <c r="BF38" s="54"/>
      <c r="BG38" s="54"/>
      <c r="BH38" s="54">
        <v>0</v>
      </c>
      <c r="BI38" s="54"/>
      <c r="BJ38" s="54"/>
      <c r="BK38" s="54">
        <v>0</v>
      </c>
      <c r="BL38" s="54"/>
      <c r="BM38" s="54"/>
      <c r="BN38" s="54">
        <v>0</v>
      </c>
      <c r="BO38" s="54"/>
      <c r="BP38" s="54"/>
      <c r="BQ38" s="54">
        <v>0</v>
      </c>
      <c r="BR38" s="54"/>
      <c r="BS38" s="54"/>
      <c r="BT38" s="54" t="s">
        <v>106</v>
      </c>
      <c r="BU38" s="54"/>
      <c r="BV38" s="54"/>
      <c r="BW38" s="54" t="s">
        <v>143</v>
      </c>
      <c r="BX38" s="54"/>
      <c r="BY38" s="54"/>
      <c r="BZ38" s="54" t="s">
        <v>132</v>
      </c>
      <c r="CA38" s="54"/>
      <c r="CB38" s="54"/>
      <c r="CC38" s="54" t="s">
        <v>141</v>
      </c>
      <c r="CD38" s="54"/>
      <c r="CE38" s="54"/>
      <c r="CF38" s="54" t="s">
        <v>149</v>
      </c>
      <c r="CG38" s="54"/>
      <c r="CH38" s="54"/>
      <c r="CI38" s="54">
        <f>SUM(CI39:CK52)</f>
        <v>33.465</v>
      </c>
      <c r="CJ38" s="54"/>
      <c r="CK38" s="54"/>
      <c r="CL38" s="54">
        <f>SUM(CL39:CN52)</f>
        <v>33.465</v>
      </c>
      <c r="CM38" s="54"/>
      <c r="CN38" s="54"/>
      <c r="CO38" s="54">
        <f>SUM(CO39:CQ52)</f>
        <v>50.196</v>
      </c>
      <c r="CP38" s="54"/>
      <c r="CQ38" s="54"/>
      <c r="CR38" s="54">
        <f>SUM(CR39:CT52)</f>
        <v>50.196</v>
      </c>
      <c r="CS38" s="54"/>
      <c r="CT38" s="54"/>
      <c r="CU38" s="54">
        <f>SUM(CU39:CW52)</f>
        <v>167.322</v>
      </c>
      <c r="CV38" s="54"/>
      <c r="CW38" s="54"/>
      <c r="CX38" s="54">
        <f>SUM(CX39:CZ50)</f>
        <v>82.938</v>
      </c>
      <c r="CY38" s="54"/>
      <c r="CZ38" s="54"/>
      <c r="DA38" s="54">
        <f>SUM(DA39:DC46)</f>
        <v>77.27900000000001</v>
      </c>
      <c r="DB38" s="54"/>
      <c r="DC38" s="54"/>
      <c r="DD38" s="58">
        <f>SUM(DD39:DF52)</f>
        <v>176.02499999999998</v>
      </c>
      <c r="DE38" s="59"/>
      <c r="DF38" s="60"/>
      <c r="DG38" s="58">
        <f>SUM(DG39:DI52)</f>
        <v>196.059</v>
      </c>
      <c r="DH38" s="59"/>
      <c r="DI38" s="60"/>
      <c r="DJ38" s="55">
        <f>SUM(CU38:DI38)</f>
        <v>699.6229999999999</v>
      </c>
      <c r="DK38" s="56"/>
      <c r="DL38" s="56"/>
      <c r="DM38" s="56"/>
      <c r="DN38" s="56"/>
      <c r="DO38" s="56"/>
      <c r="DP38" s="57"/>
    </row>
    <row r="39" spans="1:120" ht="57.75" customHeight="1">
      <c r="A39" s="30" t="s">
        <v>73</v>
      </c>
      <c r="B39" s="30"/>
      <c r="C39" s="30"/>
      <c r="D39" s="30"/>
      <c r="E39" s="27" t="s">
        <v>51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0"/>
      <c r="AK39" s="21"/>
      <c r="AL39" s="22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16">
        <f t="shared" si="3"/>
        <v>23.546610169491526</v>
      </c>
      <c r="AZ39" s="16"/>
      <c r="BA39" s="16"/>
      <c r="BB39" s="16"/>
      <c r="BC39" s="16"/>
      <c r="BD39" s="16"/>
      <c r="BE39" s="16">
        <v>0</v>
      </c>
      <c r="BF39" s="16"/>
      <c r="BG39" s="16"/>
      <c r="BH39" s="16">
        <v>0</v>
      </c>
      <c r="BI39" s="16"/>
      <c r="BJ39" s="16"/>
      <c r="BK39" s="16">
        <v>0</v>
      </c>
      <c r="BL39" s="16"/>
      <c r="BM39" s="16"/>
      <c r="BN39" s="69">
        <v>0</v>
      </c>
      <c r="BO39" s="70"/>
      <c r="BP39" s="71"/>
      <c r="BQ39" s="69">
        <v>0</v>
      </c>
      <c r="BR39" s="70"/>
      <c r="BS39" s="71"/>
      <c r="BT39" s="81" t="s">
        <v>107</v>
      </c>
      <c r="BU39" s="81"/>
      <c r="BV39" s="81"/>
      <c r="BW39" s="81">
        <v>0</v>
      </c>
      <c r="BX39" s="81"/>
      <c r="BY39" s="81"/>
      <c r="BZ39" s="69">
        <v>0</v>
      </c>
      <c r="CA39" s="70"/>
      <c r="CB39" s="71"/>
      <c r="CC39" s="69">
        <v>0</v>
      </c>
      <c r="CD39" s="70"/>
      <c r="CE39" s="71"/>
      <c r="CF39" s="69" t="s">
        <v>107</v>
      </c>
      <c r="CG39" s="70"/>
      <c r="CH39" s="71"/>
      <c r="CI39" s="16">
        <v>0</v>
      </c>
      <c r="CJ39" s="16"/>
      <c r="CK39" s="16"/>
      <c r="CL39" s="16">
        <v>0</v>
      </c>
      <c r="CM39" s="16"/>
      <c r="CN39" s="16"/>
      <c r="CO39" s="16">
        <v>0</v>
      </c>
      <c r="CP39" s="16"/>
      <c r="CQ39" s="16"/>
      <c r="CR39" s="16">
        <v>0</v>
      </c>
      <c r="CS39" s="16"/>
      <c r="CT39" s="16"/>
      <c r="CU39" s="16">
        <f>CI39+CL39+CO39+CR39</f>
        <v>0</v>
      </c>
      <c r="CV39" s="16"/>
      <c r="CW39" s="16"/>
      <c r="CX39" s="16">
        <v>27.785</v>
      </c>
      <c r="CY39" s="16"/>
      <c r="CZ39" s="16"/>
      <c r="DA39" s="16">
        <v>0</v>
      </c>
      <c r="DB39" s="16"/>
      <c r="DC39" s="16"/>
      <c r="DD39" s="17">
        <v>0</v>
      </c>
      <c r="DE39" s="18"/>
      <c r="DF39" s="19"/>
      <c r="DG39" s="17">
        <v>0</v>
      </c>
      <c r="DH39" s="18"/>
      <c r="DI39" s="19"/>
      <c r="DJ39" s="13">
        <f>SUM(CU39:DI39)</f>
        <v>27.785</v>
      </c>
      <c r="DK39" s="14"/>
      <c r="DL39" s="14"/>
      <c r="DM39" s="14"/>
      <c r="DN39" s="14"/>
      <c r="DO39" s="14"/>
      <c r="DP39" s="15"/>
    </row>
    <row r="40" spans="1:120" ht="42.75" customHeight="1">
      <c r="A40" s="30" t="s">
        <v>74</v>
      </c>
      <c r="B40" s="30"/>
      <c r="C40" s="30"/>
      <c r="D40" s="30"/>
      <c r="E40" s="27" t="s">
        <v>57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0"/>
      <c r="AK40" s="21"/>
      <c r="AL40" s="2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16">
        <f t="shared" si="3"/>
        <v>11.28135593220339</v>
      </c>
      <c r="AZ40" s="16"/>
      <c r="BA40" s="16"/>
      <c r="BB40" s="16"/>
      <c r="BC40" s="16"/>
      <c r="BD40" s="16"/>
      <c r="BE40" s="16">
        <v>0</v>
      </c>
      <c r="BF40" s="16"/>
      <c r="BG40" s="16"/>
      <c r="BH40" s="16">
        <v>0</v>
      </c>
      <c r="BI40" s="16"/>
      <c r="BJ40" s="16"/>
      <c r="BK40" s="16">
        <v>0</v>
      </c>
      <c r="BL40" s="16"/>
      <c r="BM40" s="16"/>
      <c r="BN40" s="16">
        <v>0</v>
      </c>
      <c r="BO40" s="16"/>
      <c r="BP40" s="16"/>
      <c r="BQ40" s="16">
        <v>0</v>
      </c>
      <c r="BR40" s="16"/>
      <c r="BS40" s="16"/>
      <c r="BT40" s="16">
        <v>7.72</v>
      </c>
      <c r="BU40" s="16"/>
      <c r="BV40" s="16"/>
      <c r="BW40" s="16">
        <v>0</v>
      </c>
      <c r="BX40" s="16"/>
      <c r="BY40" s="16"/>
      <c r="BZ40" s="16">
        <v>0</v>
      </c>
      <c r="CA40" s="16"/>
      <c r="CB40" s="16"/>
      <c r="CC40" s="16">
        <v>0</v>
      </c>
      <c r="CD40" s="16"/>
      <c r="CE40" s="16"/>
      <c r="CF40" s="16">
        <f>SUM(BQ40:CE40)</f>
        <v>7.72</v>
      </c>
      <c r="CG40" s="16"/>
      <c r="CH40" s="16"/>
      <c r="CI40" s="16">
        <v>0</v>
      </c>
      <c r="CJ40" s="16"/>
      <c r="CK40" s="16"/>
      <c r="CL40" s="16">
        <v>0</v>
      </c>
      <c r="CM40" s="16"/>
      <c r="CN40" s="16"/>
      <c r="CO40" s="16">
        <v>0</v>
      </c>
      <c r="CP40" s="16"/>
      <c r="CQ40" s="16"/>
      <c r="CR40" s="16">
        <v>0</v>
      </c>
      <c r="CS40" s="16"/>
      <c r="CT40" s="16"/>
      <c r="CU40" s="16">
        <f aca="true" t="shared" si="5" ref="CU40:CU52">CI40+CL40+CO40+CR40</f>
        <v>0</v>
      </c>
      <c r="CV40" s="16"/>
      <c r="CW40" s="16"/>
      <c r="CX40" s="16">
        <v>13.312</v>
      </c>
      <c r="CY40" s="16"/>
      <c r="CZ40" s="16"/>
      <c r="DA40" s="16">
        <v>0</v>
      </c>
      <c r="DB40" s="16"/>
      <c r="DC40" s="16"/>
      <c r="DD40" s="17">
        <v>0</v>
      </c>
      <c r="DE40" s="18"/>
      <c r="DF40" s="19"/>
      <c r="DG40" s="17">
        <v>0</v>
      </c>
      <c r="DH40" s="18"/>
      <c r="DI40" s="19"/>
      <c r="DJ40" s="13">
        <f t="shared" si="2"/>
        <v>13.312</v>
      </c>
      <c r="DK40" s="14"/>
      <c r="DL40" s="14"/>
      <c r="DM40" s="14"/>
      <c r="DN40" s="14"/>
      <c r="DO40" s="14"/>
      <c r="DP40" s="15"/>
    </row>
    <row r="41" spans="1:120" ht="58.5" customHeight="1">
      <c r="A41" s="30" t="s">
        <v>92</v>
      </c>
      <c r="B41" s="30"/>
      <c r="C41" s="30"/>
      <c r="D41" s="30"/>
      <c r="E41" s="137" t="s">
        <v>58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0"/>
      <c r="AK41" s="21"/>
      <c r="AL41" s="22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16">
        <f t="shared" si="3"/>
        <v>6.792372881355933</v>
      </c>
      <c r="AZ41" s="16"/>
      <c r="BA41" s="16"/>
      <c r="BB41" s="16"/>
      <c r="BC41" s="16"/>
      <c r="BD41" s="16"/>
      <c r="BE41" s="16">
        <v>0</v>
      </c>
      <c r="BF41" s="16"/>
      <c r="BG41" s="16"/>
      <c r="BH41" s="16">
        <v>0</v>
      </c>
      <c r="BI41" s="16"/>
      <c r="BJ41" s="16"/>
      <c r="BK41" s="16">
        <v>0</v>
      </c>
      <c r="BL41" s="16"/>
      <c r="BM41" s="16"/>
      <c r="BN41" s="16">
        <v>0</v>
      </c>
      <c r="BO41" s="16"/>
      <c r="BP41" s="16"/>
      <c r="BQ41" s="16">
        <v>0</v>
      </c>
      <c r="BR41" s="16"/>
      <c r="BS41" s="16"/>
      <c r="BT41" s="16">
        <v>1.82</v>
      </c>
      <c r="BU41" s="16"/>
      <c r="BV41" s="16"/>
      <c r="BW41" s="16">
        <v>0</v>
      </c>
      <c r="BX41" s="16"/>
      <c r="BY41" s="16"/>
      <c r="BZ41" s="16">
        <v>0</v>
      </c>
      <c r="CA41" s="16"/>
      <c r="CB41" s="16"/>
      <c r="CC41" s="16">
        <v>0</v>
      </c>
      <c r="CD41" s="16"/>
      <c r="CE41" s="16"/>
      <c r="CF41" s="16">
        <f>SUM(BQ41:CE41)</f>
        <v>1.82</v>
      </c>
      <c r="CG41" s="16"/>
      <c r="CH41" s="16"/>
      <c r="CI41" s="16">
        <v>0</v>
      </c>
      <c r="CJ41" s="16"/>
      <c r="CK41" s="16"/>
      <c r="CL41" s="16">
        <v>0</v>
      </c>
      <c r="CM41" s="16"/>
      <c r="CN41" s="16"/>
      <c r="CO41" s="16">
        <v>0</v>
      </c>
      <c r="CP41" s="16"/>
      <c r="CQ41" s="16"/>
      <c r="CR41" s="16">
        <v>0</v>
      </c>
      <c r="CS41" s="16"/>
      <c r="CT41" s="16"/>
      <c r="CU41" s="16">
        <f t="shared" si="5"/>
        <v>0</v>
      </c>
      <c r="CV41" s="16"/>
      <c r="CW41" s="16"/>
      <c r="CX41" s="16">
        <v>8.015</v>
      </c>
      <c r="CY41" s="16"/>
      <c r="CZ41" s="16"/>
      <c r="DA41" s="16">
        <v>0</v>
      </c>
      <c r="DB41" s="16"/>
      <c r="DC41" s="16"/>
      <c r="DD41" s="17">
        <v>0</v>
      </c>
      <c r="DE41" s="18"/>
      <c r="DF41" s="19"/>
      <c r="DG41" s="17">
        <v>0</v>
      </c>
      <c r="DH41" s="18"/>
      <c r="DI41" s="19"/>
      <c r="DJ41" s="13">
        <f t="shared" si="2"/>
        <v>8.015</v>
      </c>
      <c r="DK41" s="14"/>
      <c r="DL41" s="14"/>
      <c r="DM41" s="14"/>
      <c r="DN41" s="14"/>
      <c r="DO41" s="14"/>
      <c r="DP41" s="15"/>
    </row>
    <row r="42" spans="1:120" ht="48.75" customHeight="1">
      <c r="A42" s="30" t="s">
        <v>93</v>
      </c>
      <c r="B42" s="30"/>
      <c r="C42" s="30"/>
      <c r="D42" s="30"/>
      <c r="E42" s="137" t="s">
        <v>59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0"/>
      <c r="AK42" s="21"/>
      <c r="AL42" s="22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16">
        <f t="shared" si="3"/>
        <v>11.681355932203392</v>
      </c>
      <c r="AZ42" s="16"/>
      <c r="BA42" s="16"/>
      <c r="BB42" s="16"/>
      <c r="BC42" s="16"/>
      <c r="BD42" s="16"/>
      <c r="BE42" s="16">
        <v>0</v>
      </c>
      <c r="BF42" s="16"/>
      <c r="BG42" s="16"/>
      <c r="BH42" s="16">
        <v>0</v>
      </c>
      <c r="BI42" s="16"/>
      <c r="BJ42" s="16"/>
      <c r="BK42" s="16">
        <v>0</v>
      </c>
      <c r="BL42" s="16"/>
      <c r="BM42" s="16"/>
      <c r="BN42" s="16">
        <v>0</v>
      </c>
      <c r="BO42" s="16"/>
      <c r="BP42" s="16"/>
      <c r="BQ42" s="16">
        <v>0</v>
      </c>
      <c r="BR42" s="16"/>
      <c r="BS42" s="16"/>
      <c r="BT42" s="16">
        <v>0</v>
      </c>
      <c r="BU42" s="16"/>
      <c r="BV42" s="16"/>
      <c r="BW42" s="16">
        <v>2.8</v>
      </c>
      <c r="BX42" s="16"/>
      <c r="BY42" s="16"/>
      <c r="BZ42" s="16">
        <v>0</v>
      </c>
      <c r="CA42" s="16"/>
      <c r="CB42" s="16"/>
      <c r="CC42" s="16">
        <v>0</v>
      </c>
      <c r="CD42" s="16"/>
      <c r="CE42" s="16"/>
      <c r="CF42" s="16" t="s">
        <v>128</v>
      </c>
      <c r="CG42" s="16"/>
      <c r="CH42" s="16"/>
      <c r="CI42" s="16">
        <v>0</v>
      </c>
      <c r="CJ42" s="16"/>
      <c r="CK42" s="16"/>
      <c r="CL42" s="16">
        <v>0</v>
      </c>
      <c r="CM42" s="16"/>
      <c r="CN42" s="16"/>
      <c r="CO42" s="16">
        <v>0</v>
      </c>
      <c r="CP42" s="16"/>
      <c r="CQ42" s="16"/>
      <c r="CR42" s="16">
        <v>0</v>
      </c>
      <c r="CS42" s="16"/>
      <c r="CT42" s="16"/>
      <c r="CU42" s="16">
        <f t="shared" si="5"/>
        <v>0</v>
      </c>
      <c r="CV42" s="16"/>
      <c r="CW42" s="16"/>
      <c r="CX42" s="16">
        <v>1.099</v>
      </c>
      <c r="CY42" s="16"/>
      <c r="CZ42" s="16"/>
      <c r="DA42" s="16">
        <v>12.685</v>
      </c>
      <c r="DB42" s="16"/>
      <c r="DC42" s="16"/>
      <c r="DD42" s="17">
        <v>0</v>
      </c>
      <c r="DE42" s="18"/>
      <c r="DF42" s="19"/>
      <c r="DG42" s="17">
        <v>0</v>
      </c>
      <c r="DH42" s="18"/>
      <c r="DI42" s="19"/>
      <c r="DJ42" s="13">
        <f t="shared" si="2"/>
        <v>13.784</v>
      </c>
      <c r="DK42" s="14"/>
      <c r="DL42" s="14"/>
      <c r="DM42" s="14"/>
      <c r="DN42" s="14"/>
      <c r="DO42" s="14"/>
      <c r="DP42" s="15"/>
    </row>
    <row r="43" spans="1:120" ht="64.5" customHeight="1">
      <c r="A43" s="30" t="s">
        <v>94</v>
      </c>
      <c r="B43" s="30"/>
      <c r="C43" s="30"/>
      <c r="D43" s="30"/>
      <c r="E43" s="137" t="s">
        <v>60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0"/>
      <c r="AK43" s="21"/>
      <c r="AL43" s="22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16">
        <f t="shared" si="3"/>
        <v>5.1084745762711865</v>
      </c>
      <c r="AZ43" s="16"/>
      <c r="BA43" s="16"/>
      <c r="BB43" s="16"/>
      <c r="BC43" s="16"/>
      <c r="BD43" s="16"/>
      <c r="BE43" s="16">
        <v>0</v>
      </c>
      <c r="BF43" s="16"/>
      <c r="BG43" s="16"/>
      <c r="BH43" s="16">
        <v>0</v>
      </c>
      <c r="BI43" s="16"/>
      <c r="BJ43" s="16"/>
      <c r="BK43" s="16">
        <v>0</v>
      </c>
      <c r="BL43" s="16"/>
      <c r="BM43" s="16"/>
      <c r="BN43" s="16">
        <v>0</v>
      </c>
      <c r="BO43" s="16"/>
      <c r="BP43" s="16"/>
      <c r="BQ43" s="16">
        <v>0</v>
      </c>
      <c r="BR43" s="16"/>
      <c r="BS43" s="16"/>
      <c r="BT43" s="16">
        <v>0</v>
      </c>
      <c r="BU43" s="16"/>
      <c r="BV43" s="16"/>
      <c r="BW43" s="16">
        <v>4.7</v>
      </c>
      <c r="BX43" s="16"/>
      <c r="BY43" s="16"/>
      <c r="BZ43" s="16">
        <v>0</v>
      </c>
      <c r="CA43" s="16"/>
      <c r="CB43" s="16"/>
      <c r="CC43" s="16">
        <v>0</v>
      </c>
      <c r="CD43" s="16"/>
      <c r="CE43" s="16"/>
      <c r="CF43" s="16" t="s">
        <v>127</v>
      </c>
      <c r="CG43" s="16"/>
      <c r="CH43" s="16"/>
      <c r="CI43" s="16">
        <v>0</v>
      </c>
      <c r="CJ43" s="16"/>
      <c r="CK43" s="16"/>
      <c r="CL43" s="16">
        <v>0</v>
      </c>
      <c r="CM43" s="16"/>
      <c r="CN43" s="16"/>
      <c r="CO43" s="16">
        <v>0</v>
      </c>
      <c r="CP43" s="16"/>
      <c r="CQ43" s="16"/>
      <c r="CR43" s="16">
        <v>0</v>
      </c>
      <c r="CS43" s="16"/>
      <c r="CT43" s="16"/>
      <c r="CU43" s="16">
        <f t="shared" si="5"/>
        <v>0</v>
      </c>
      <c r="CV43" s="16"/>
      <c r="CW43" s="16"/>
      <c r="CX43" s="16">
        <v>6.028</v>
      </c>
      <c r="CY43" s="16"/>
      <c r="CZ43" s="16"/>
      <c r="DA43" s="16">
        <v>0</v>
      </c>
      <c r="DB43" s="16"/>
      <c r="DC43" s="16"/>
      <c r="DD43" s="17">
        <v>0</v>
      </c>
      <c r="DE43" s="18"/>
      <c r="DF43" s="19"/>
      <c r="DG43" s="17">
        <v>0</v>
      </c>
      <c r="DH43" s="18"/>
      <c r="DI43" s="19"/>
      <c r="DJ43" s="13">
        <f t="shared" si="2"/>
        <v>6.028</v>
      </c>
      <c r="DK43" s="14"/>
      <c r="DL43" s="14"/>
      <c r="DM43" s="14"/>
      <c r="DN43" s="14"/>
      <c r="DO43" s="14"/>
      <c r="DP43" s="15"/>
    </row>
    <row r="44" spans="1:120" ht="43.5" customHeight="1">
      <c r="A44" s="30" t="s">
        <v>95</v>
      </c>
      <c r="B44" s="30"/>
      <c r="C44" s="30"/>
      <c r="D44" s="30"/>
      <c r="E44" s="27" t="s">
        <v>110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0"/>
      <c r="AK44" s="21"/>
      <c r="AL44" s="22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16">
        <f t="shared" si="3"/>
        <v>8.05</v>
      </c>
      <c r="AZ44" s="16"/>
      <c r="BA44" s="16"/>
      <c r="BB44" s="16"/>
      <c r="BC44" s="16"/>
      <c r="BD44" s="16"/>
      <c r="BE44" s="16">
        <v>0</v>
      </c>
      <c r="BF44" s="16"/>
      <c r="BG44" s="16"/>
      <c r="BH44" s="16">
        <v>0</v>
      </c>
      <c r="BI44" s="16"/>
      <c r="BJ44" s="16"/>
      <c r="BK44" s="16">
        <v>0</v>
      </c>
      <c r="BL44" s="16"/>
      <c r="BM44" s="16"/>
      <c r="BN44" s="16">
        <v>0</v>
      </c>
      <c r="BO44" s="16"/>
      <c r="BP44" s="16"/>
      <c r="BQ44" s="16">
        <v>0</v>
      </c>
      <c r="BR44" s="16"/>
      <c r="BS44" s="16"/>
      <c r="BT44" s="16">
        <v>0</v>
      </c>
      <c r="BU44" s="16"/>
      <c r="BV44" s="16"/>
      <c r="BW44" s="16" t="s">
        <v>100</v>
      </c>
      <c r="BX44" s="16"/>
      <c r="BY44" s="16"/>
      <c r="BZ44" s="16">
        <v>0</v>
      </c>
      <c r="CA44" s="16"/>
      <c r="CB44" s="16"/>
      <c r="CC44" s="16">
        <v>0</v>
      </c>
      <c r="CD44" s="16"/>
      <c r="CE44" s="16"/>
      <c r="CF44" s="16" t="s">
        <v>100</v>
      </c>
      <c r="CG44" s="16"/>
      <c r="CH44" s="16"/>
      <c r="CI44" s="16">
        <v>0</v>
      </c>
      <c r="CJ44" s="16"/>
      <c r="CK44" s="16"/>
      <c r="CL44" s="16">
        <v>0</v>
      </c>
      <c r="CM44" s="16"/>
      <c r="CN44" s="16"/>
      <c r="CO44" s="16">
        <v>0</v>
      </c>
      <c r="CP44" s="16"/>
      <c r="CQ44" s="16"/>
      <c r="CR44" s="16">
        <v>0</v>
      </c>
      <c r="CS44" s="16"/>
      <c r="CT44" s="16"/>
      <c r="CU44" s="16">
        <f t="shared" si="5"/>
        <v>0</v>
      </c>
      <c r="CV44" s="16"/>
      <c r="CW44" s="16"/>
      <c r="CX44" s="16">
        <v>0</v>
      </c>
      <c r="CY44" s="16"/>
      <c r="CZ44" s="16"/>
      <c r="DA44" s="16">
        <v>9.499</v>
      </c>
      <c r="DB44" s="16"/>
      <c r="DC44" s="16"/>
      <c r="DD44" s="17">
        <v>0</v>
      </c>
      <c r="DE44" s="18"/>
      <c r="DF44" s="19"/>
      <c r="DG44" s="17">
        <v>0</v>
      </c>
      <c r="DH44" s="18"/>
      <c r="DI44" s="19"/>
      <c r="DJ44" s="13">
        <f>SUM(CU44:DI44)</f>
        <v>9.499</v>
      </c>
      <c r="DK44" s="14"/>
      <c r="DL44" s="14"/>
      <c r="DM44" s="14"/>
      <c r="DN44" s="14"/>
      <c r="DO44" s="14"/>
      <c r="DP44" s="15"/>
    </row>
    <row r="45" spans="1:120" ht="48.75" customHeight="1">
      <c r="A45" s="30" t="s">
        <v>99</v>
      </c>
      <c r="B45" s="30"/>
      <c r="C45" s="30"/>
      <c r="D45" s="30"/>
      <c r="E45" s="27" t="s">
        <v>113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0"/>
      <c r="AK45" s="21"/>
      <c r="AL45" s="22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16">
        <f t="shared" si="3"/>
        <v>450.5355932203391</v>
      </c>
      <c r="AZ45" s="16"/>
      <c r="BA45" s="16"/>
      <c r="BB45" s="16"/>
      <c r="BC45" s="16"/>
      <c r="BD45" s="16"/>
      <c r="BE45" s="16" t="s">
        <v>98</v>
      </c>
      <c r="BF45" s="16"/>
      <c r="BG45" s="16"/>
      <c r="BH45" s="16" t="s">
        <v>98</v>
      </c>
      <c r="BI45" s="16"/>
      <c r="BJ45" s="16"/>
      <c r="BK45" s="16" t="s">
        <v>98</v>
      </c>
      <c r="BL45" s="16"/>
      <c r="BM45" s="16"/>
      <c r="BN45" s="16" t="s">
        <v>98</v>
      </c>
      <c r="BO45" s="16"/>
      <c r="BP45" s="16"/>
      <c r="BQ45" s="16" t="s">
        <v>98</v>
      </c>
      <c r="BR45" s="16"/>
      <c r="BS45" s="16"/>
      <c r="BT45" s="16" t="s">
        <v>98</v>
      </c>
      <c r="BU45" s="16"/>
      <c r="BV45" s="16"/>
      <c r="BW45" s="16" t="s">
        <v>98</v>
      </c>
      <c r="BX45" s="16"/>
      <c r="BY45" s="16"/>
      <c r="BZ45" s="16" t="s">
        <v>98</v>
      </c>
      <c r="CA45" s="16"/>
      <c r="CB45" s="16"/>
      <c r="CC45" s="16" t="s">
        <v>98</v>
      </c>
      <c r="CD45" s="16"/>
      <c r="CE45" s="16"/>
      <c r="CF45" s="16" t="s">
        <v>98</v>
      </c>
      <c r="CG45" s="16"/>
      <c r="CH45" s="16"/>
      <c r="CI45" s="16">
        <v>33.465</v>
      </c>
      <c r="CJ45" s="16"/>
      <c r="CK45" s="16"/>
      <c r="CL45" s="16">
        <v>33.465</v>
      </c>
      <c r="CM45" s="16"/>
      <c r="CN45" s="16"/>
      <c r="CO45" s="16">
        <v>50.196</v>
      </c>
      <c r="CP45" s="16"/>
      <c r="CQ45" s="16"/>
      <c r="CR45" s="16">
        <v>50.196</v>
      </c>
      <c r="CS45" s="16"/>
      <c r="CT45" s="16"/>
      <c r="CU45" s="16">
        <f t="shared" si="5"/>
        <v>167.322</v>
      </c>
      <c r="CV45" s="16"/>
      <c r="CW45" s="16"/>
      <c r="CX45" s="16">
        <v>26.699</v>
      </c>
      <c r="CY45" s="16"/>
      <c r="CZ45" s="16"/>
      <c r="DA45" s="16">
        <v>43.112</v>
      </c>
      <c r="DB45" s="16"/>
      <c r="DC45" s="16"/>
      <c r="DD45" s="17">
        <v>124.146</v>
      </c>
      <c r="DE45" s="18"/>
      <c r="DF45" s="19"/>
      <c r="DG45" s="17">
        <v>170.353</v>
      </c>
      <c r="DH45" s="18"/>
      <c r="DI45" s="19"/>
      <c r="DJ45" s="13">
        <f t="shared" si="2"/>
        <v>531.6320000000001</v>
      </c>
      <c r="DK45" s="14"/>
      <c r="DL45" s="14"/>
      <c r="DM45" s="14"/>
      <c r="DN45" s="14"/>
      <c r="DO45" s="14"/>
      <c r="DP45" s="15"/>
    </row>
    <row r="46" spans="1:120" ht="48.75" customHeight="1">
      <c r="A46" s="30" t="s">
        <v>109</v>
      </c>
      <c r="B46" s="30"/>
      <c r="C46" s="30"/>
      <c r="D46" s="30"/>
      <c r="E46" s="27" t="s">
        <v>111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0"/>
      <c r="AK46" s="21"/>
      <c r="AL46" s="22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16">
        <f aca="true" t="shared" si="6" ref="AY46:AY52">DJ46/1.18</f>
        <v>10.155084745762712</v>
      </c>
      <c r="AZ46" s="16"/>
      <c r="BA46" s="16"/>
      <c r="BB46" s="16"/>
      <c r="BC46" s="16"/>
      <c r="BD46" s="16"/>
      <c r="BE46" s="16">
        <v>0</v>
      </c>
      <c r="BF46" s="16"/>
      <c r="BG46" s="16"/>
      <c r="BH46" s="16">
        <v>0</v>
      </c>
      <c r="BI46" s="16"/>
      <c r="BJ46" s="16"/>
      <c r="BK46" s="16">
        <v>0</v>
      </c>
      <c r="BL46" s="16"/>
      <c r="BM46" s="16"/>
      <c r="BN46" s="16">
        <v>0</v>
      </c>
      <c r="BO46" s="16"/>
      <c r="BP46" s="16"/>
      <c r="BQ46" s="16">
        <v>0</v>
      </c>
      <c r="BR46" s="16"/>
      <c r="BS46" s="16"/>
      <c r="BT46" s="16">
        <v>0</v>
      </c>
      <c r="BU46" s="16"/>
      <c r="BV46" s="16"/>
      <c r="BW46" s="16" t="s">
        <v>108</v>
      </c>
      <c r="BX46" s="16"/>
      <c r="BY46" s="16"/>
      <c r="BZ46" s="16">
        <v>0</v>
      </c>
      <c r="CA46" s="16"/>
      <c r="CB46" s="16"/>
      <c r="CC46" s="16">
        <v>0</v>
      </c>
      <c r="CD46" s="16"/>
      <c r="CE46" s="16"/>
      <c r="CF46" s="16" t="s">
        <v>108</v>
      </c>
      <c r="CG46" s="16"/>
      <c r="CH46" s="16"/>
      <c r="CI46" s="16">
        <v>0</v>
      </c>
      <c r="CJ46" s="16"/>
      <c r="CK46" s="16"/>
      <c r="CL46" s="16">
        <v>0</v>
      </c>
      <c r="CM46" s="16"/>
      <c r="CN46" s="16"/>
      <c r="CO46" s="16">
        <v>0</v>
      </c>
      <c r="CP46" s="16"/>
      <c r="CQ46" s="16"/>
      <c r="CR46" s="16">
        <v>0</v>
      </c>
      <c r="CS46" s="16"/>
      <c r="CT46" s="16"/>
      <c r="CU46" s="16">
        <f t="shared" si="5"/>
        <v>0</v>
      </c>
      <c r="CV46" s="16"/>
      <c r="CW46" s="16"/>
      <c r="CX46" s="16">
        <v>0</v>
      </c>
      <c r="CY46" s="16"/>
      <c r="CZ46" s="16"/>
      <c r="DA46" s="16">
        <v>11.983</v>
      </c>
      <c r="DB46" s="16"/>
      <c r="DC46" s="16"/>
      <c r="DD46" s="17">
        <v>0</v>
      </c>
      <c r="DE46" s="18"/>
      <c r="DF46" s="19"/>
      <c r="DG46" s="17">
        <v>0</v>
      </c>
      <c r="DH46" s="18"/>
      <c r="DI46" s="19"/>
      <c r="DJ46" s="13">
        <f aca="true" t="shared" si="7" ref="DJ46:DJ52">SUM(CU46:DI46)</f>
        <v>11.983</v>
      </c>
      <c r="DK46" s="14"/>
      <c r="DL46" s="14"/>
      <c r="DM46" s="14"/>
      <c r="DN46" s="14"/>
      <c r="DO46" s="14"/>
      <c r="DP46" s="15"/>
    </row>
    <row r="47" spans="1:120" ht="48.75" customHeight="1">
      <c r="A47" s="30" t="s">
        <v>117</v>
      </c>
      <c r="B47" s="30"/>
      <c r="C47" s="30"/>
      <c r="D47" s="30"/>
      <c r="E47" s="27" t="s">
        <v>118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0"/>
      <c r="AK47" s="21"/>
      <c r="AL47" s="22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16">
        <f t="shared" si="6"/>
        <v>24.3271186440678</v>
      </c>
      <c r="AZ47" s="16"/>
      <c r="BA47" s="16"/>
      <c r="BB47" s="16"/>
      <c r="BC47" s="16"/>
      <c r="BD47" s="16"/>
      <c r="BE47" s="16">
        <v>0</v>
      </c>
      <c r="BF47" s="16"/>
      <c r="BG47" s="16"/>
      <c r="BH47" s="16">
        <v>0</v>
      </c>
      <c r="BI47" s="16"/>
      <c r="BJ47" s="16"/>
      <c r="BK47" s="16">
        <v>0</v>
      </c>
      <c r="BL47" s="16"/>
      <c r="BM47" s="16"/>
      <c r="BN47" s="16">
        <v>0</v>
      </c>
      <c r="BO47" s="16"/>
      <c r="BP47" s="16"/>
      <c r="BQ47" s="16">
        <v>0</v>
      </c>
      <c r="BR47" s="16"/>
      <c r="BS47" s="16"/>
      <c r="BT47" s="16">
        <v>0</v>
      </c>
      <c r="BU47" s="16"/>
      <c r="BV47" s="16"/>
      <c r="BW47" s="16">
        <v>0</v>
      </c>
      <c r="BX47" s="16"/>
      <c r="BY47" s="16"/>
      <c r="BZ47" s="16" t="s">
        <v>119</v>
      </c>
      <c r="CA47" s="16"/>
      <c r="CB47" s="16"/>
      <c r="CC47" s="16">
        <v>0</v>
      </c>
      <c r="CD47" s="16"/>
      <c r="CE47" s="16"/>
      <c r="CF47" s="16" t="s">
        <v>119</v>
      </c>
      <c r="CG47" s="16"/>
      <c r="CH47" s="16"/>
      <c r="CI47" s="16">
        <v>0</v>
      </c>
      <c r="CJ47" s="16"/>
      <c r="CK47" s="16"/>
      <c r="CL47" s="16">
        <v>0</v>
      </c>
      <c r="CM47" s="16"/>
      <c r="CN47" s="16"/>
      <c r="CO47" s="16">
        <v>0</v>
      </c>
      <c r="CP47" s="16"/>
      <c r="CQ47" s="16"/>
      <c r="CR47" s="16">
        <v>0</v>
      </c>
      <c r="CS47" s="16"/>
      <c r="CT47" s="16"/>
      <c r="CU47" s="16">
        <f t="shared" si="5"/>
        <v>0</v>
      </c>
      <c r="CV47" s="16"/>
      <c r="CW47" s="16"/>
      <c r="CX47" s="16">
        <v>0</v>
      </c>
      <c r="CY47" s="16"/>
      <c r="CZ47" s="16"/>
      <c r="DA47" s="16">
        <v>0</v>
      </c>
      <c r="DB47" s="16"/>
      <c r="DC47" s="16"/>
      <c r="DD47" s="17">
        <v>28.706</v>
      </c>
      <c r="DE47" s="18"/>
      <c r="DF47" s="19"/>
      <c r="DG47" s="17">
        <v>0</v>
      </c>
      <c r="DH47" s="18"/>
      <c r="DI47" s="19"/>
      <c r="DJ47" s="13">
        <f t="shared" si="7"/>
        <v>28.706</v>
      </c>
      <c r="DK47" s="14"/>
      <c r="DL47" s="14"/>
      <c r="DM47" s="14"/>
      <c r="DN47" s="14"/>
      <c r="DO47" s="14"/>
      <c r="DP47" s="15"/>
    </row>
    <row r="48" spans="1:120" ht="48.75" customHeight="1">
      <c r="A48" s="30" t="s">
        <v>120</v>
      </c>
      <c r="B48" s="30"/>
      <c r="C48" s="30"/>
      <c r="D48" s="30"/>
      <c r="E48" s="27" t="s">
        <v>122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0"/>
      <c r="AK48" s="21"/>
      <c r="AL48" s="22"/>
      <c r="AM48" s="23"/>
      <c r="AN48" s="23"/>
      <c r="AO48" s="23"/>
      <c r="AP48" s="23">
        <v>4.917</v>
      </c>
      <c r="AQ48" s="23"/>
      <c r="AR48" s="23"/>
      <c r="AS48" s="23"/>
      <c r="AT48" s="23"/>
      <c r="AU48" s="23"/>
      <c r="AV48" s="23">
        <v>4.917</v>
      </c>
      <c r="AW48" s="23"/>
      <c r="AX48" s="23"/>
      <c r="AY48" s="16">
        <f t="shared" si="6"/>
        <v>15.66271186440678</v>
      </c>
      <c r="AZ48" s="16"/>
      <c r="BA48" s="16"/>
      <c r="BB48" s="16"/>
      <c r="BC48" s="16"/>
      <c r="BD48" s="16"/>
      <c r="BE48" s="16">
        <v>0</v>
      </c>
      <c r="BF48" s="16"/>
      <c r="BG48" s="16"/>
      <c r="BH48" s="16">
        <v>0</v>
      </c>
      <c r="BI48" s="16"/>
      <c r="BJ48" s="16"/>
      <c r="BK48" s="16">
        <v>0</v>
      </c>
      <c r="BL48" s="16"/>
      <c r="BM48" s="16"/>
      <c r="BN48" s="16">
        <v>0</v>
      </c>
      <c r="BO48" s="16"/>
      <c r="BP48" s="16"/>
      <c r="BQ48" s="16">
        <v>0</v>
      </c>
      <c r="BR48" s="16"/>
      <c r="BS48" s="16"/>
      <c r="BT48" s="16">
        <v>0</v>
      </c>
      <c r="BU48" s="16"/>
      <c r="BV48" s="16"/>
      <c r="BW48" s="16">
        <v>0</v>
      </c>
      <c r="BX48" s="16"/>
      <c r="BY48" s="16"/>
      <c r="BZ48" s="16">
        <v>6.05</v>
      </c>
      <c r="CA48" s="16"/>
      <c r="CB48" s="16"/>
      <c r="CC48" s="16">
        <v>0</v>
      </c>
      <c r="CD48" s="16"/>
      <c r="CE48" s="16"/>
      <c r="CF48" s="16" t="s">
        <v>125</v>
      </c>
      <c r="CG48" s="16"/>
      <c r="CH48" s="16"/>
      <c r="CI48" s="16">
        <v>0</v>
      </c>
      <c r="CJ48" s="16"/>
      <c r="CK48" s="16"/>
      <c r="CL48" s="16">
        <v>0</v>
      </c>
      <c r="CM48" s="16"/>
      <c r="CN48" s="16"/>
      <c r="CO48" s="16">
        <v>0</v>
      </c>
      <c r="CP48" s="16"/>
      <c r="CQ48" s="16"/>
      <c r="CR48" s="16">
        <v>0</v>
      </c>
      <c r="CS48" s="16"/>
      <c r="CT48" s="16"/>
      <c r="CU48" s="16">
        <f t="shared" si="5"/>
        <v>0</v>
      </c>
      <c r="CV48" s="16"/>
      <c r="CW48" s="16"/>
      <c r="CX48" s="16">
        <v>0</v>
      </c>
      <c r="CY48" s="16"/>
      <c r="CZ48" s="16"/>
      <c r="DA48" s="16">
        <v>0</v>
      </c>
      <c r="DB48" s="16"/>
      <c r="DC48" s="16"/>
      <c r="DD48" s="17">
        <v>18.482</v>
      </c>
      <c r="DE48" s="18"/>
      <c r="DF48" s="19"/>
      <c r="DG48" s="17">
        <v>0</v>
      </c>
      <c r="DH48" s="18"/>
      <c r="DI48" s="19"/>
      <c r="DJ48" s="13">
        <f t="shared" si="7"/>
        <v>18.482</v>
      </c>
      <c r="DK48" s="14"/>
      <c r="DL48" s="14"/>
      <c r="DM48" s="14"/>
      <c r="DN48" s="14"/>
      <c r="DO48" s="14"/>
      <c r="DP48" s="15"/>
    </row>
    <row r="49" spans="1:120" ht="31.5" customHeight="1">
      <c r="A49" s="30" t="s">
        <v>121</v>
      </c>
      <c r="B49" s="30"/>
      <c r="C49" s="30"/>
      <c r="D49" s="30"/>
      <c r="E49" s="27" t="s">
        <v>123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0"/>
      <c r="AK49" s="21"/>
      <c r="AL49" s="22"/>
      <c r="AM49" s="23"/>
      <c r="AN49" s="23"/>
      <c r="AO49" s="23"/>
      <c r="AP49" s="23">
        <v>1.39</v>
      </c>
      <c r="AQ49" s="23"/>
      <c r="AR49" s="23"/>
      <c r="AS49" s="23"/>
      <c r="AT49" s="23"/>
      <c r="AU49" s="23"/>
      <c r="AV49" s="23">
        <v>1.39</v>
      </c>
      <c r="AW49" s="23"/>
      <c r="AX49" s="23"/>
      <c r="AY49" s="16">
        <f t="shared" si="6"/>
        <v>3.074576271186441</v>
      </c>
      <c r="AZ49" s="16"/>
      <c r="BA49" s="16"/>
      <c r="BB49" s="16"/>
      <c r="BC49" s="16"/>
      <c r="BD49" s="16"/>
      <c r="BE49" s="16">
        <v>0</v>
      </c>
      <c r="BF49" s="16"/>
      <c r="BG49" s="16"/>
      <c r="BH49" s="16">
        <v>0</v>
      </c>
      <c r="BI49" s="16"/>
      <c r="BJ49" s="16"/>
      <c r="BK49" s="16">
        <v>0</v>
      </c>
      <c r="BL49" s="16"/>
      <c r="BM49" s="16"/>
      <c r="BN49" s="16">
        <v>0</v>
      </c>
      <c r="BO49" s="16"/>
      <c r="BP49" s="16"/>
      <c r="BQ49" s="16">
        <v>0</v>
      </c>
      <c r="BR49" s="16"/>
      <c r="BS49" s="16"/>
      <c r="BT49" s="16">
        <v>0</v>
      </c>
      <c r="BU49" s="16"/>
      <c r="BV49" s="16"/>
      <c r="BW49" s="16">
        <v>0</v>
      </c>
      <c r="BX49" s="16"/>
      <c r="BY49" s="16"/>
      <c r="BZ49" s="16">
        <v>1.39</v>
      </c>
      <c r="CA49" s="16"/>
      <c r="CB49" s="16"/>
      <c r="CC49" s="16">
        <v>0</v>
      </c>
      <c r="CD49" s="16"/>
      <c r="CE49" s="16"/>
      <c r="CF49" s="16" t="s">
        <v>126</v>
      </c>
      <c r="CG49" s="16"/>
      <c r="CH49" s="16"/>
      <c r="CI49" s="16">
        <v>0</v>
      </c>
      <c r="CJ49" s="16"/>
      <c r="CK49" s="16"/>
      <c r="CL49" s="16">
        <v>0</v>
      </c>
      <c r="CM49" s="16"/>
      <c r="CN49" s="16"/>
      <c r="CO49" s="16">
        <v>0</v>
      </c>
      <c r="CP49" s="16"/>
      <c r="CQ49" s="16"/>
      <c r="CR49" s="16">
        <v>0</v>
      </c>
      <c r="CS49" s="16"/>
      <c r="CT49" s="16"/>
      <c r="CU49" s="16">
        <f t="shared" si="5"/>
        <v>0</v>
      </c>
      <c r="CV49" s="16"/>
      <c r="CW49" s="16"/>
      <c r="CX49" s="16">
        <v>0</v>
      </c>
      <c r="CY49" s="16"/>
      <c r="CZ49" s="16"/>
      <c r="DA49" s="16">
        <v>0</v>
      </c>
      <c r="DB49" s="16"/>
      <c r="DC49" s="16"/>
      <c r="DD49" s="17">
        <v>3.628</v>
      </c>
      <c r="DE49" s="18"/>
      <c r="DF49" s="19"/>
      <c r="DG49" s="17">
        <v>0</v>
      </c>
      <c r="DH49" s="18"/>
      <c r="DI49" s="19"/>
      <c r="DJ49" s="13">
        <f t="shared" si="7"/>
        <v>3.628</v>
      </c>
      <c r="DK49" s="14"/>
      <c r="DL49" s="14"/>
      <c r="DM49" s="14"/>
      <c r="DN49" s="14"/>
      <c r="DO49" s="14"/>
      <c r="DP49" s="15"/>
    </row>
    <row r="50" spans="1:120" ht="57" customHeight="1">
      <c r="A50" s="30" t="s">
        <v>129</v>
      </c>
      <c r="B50" s="30"/>
      <c r="C50" s="30"/>
      <c r="D50" s="30"/>
      <c r="E50" s="27" t="s">
        <v>130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0"/>
      <c r="AK50" s="21"/>
      <c r="AL50" s="22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16">
        <f t="shared" si="6"/>
        <v>0.9008474576271186</v>
      </c>
      <c r="AZ50" s="16"/>
      <c r="BA50" s="16"/>
      <c r="BB50" s="16"/>
      <c r="BC50" s="16"/>
      <c r="BD50" s="16"/>
      <c r="BE50" s="16">
        <v>0</v>
      </c>
      <c r="BF50" s="16"/>
      <c r="BG50" s="16"/>
      <c r="BH50" s="16">
        <v>0</v>
      </c>
      <c r="BI50" s="16"/>
      <c r="BJ50" s="16"/>
      <c r="BK50" s="16">
        <v>0</v>
      </c>
      <c r="BL50" s="16"/>
      <c r="BM50" s="16"/>
      <c r="BN50" s="16">
        <v>0</v>
      </c>
      <c r="BO50" s="16"/>
      <c r="BP50" s="16"/>
      <c r="BQ50" s="16">
        <v>0</v>
      </c>
      <c r="BR50" s="16"/>
      <c r="BS50" s="16"/>
      <c r="BT50" s="16">
        <v>0</v>
      </c>
      <c r="BU50" s="16"/>
      <c r="BV50" s="16"/>
      <c r="BW50" s="16">
        <v>0</v>
      </c>
      <c r="BX50" s="16"/>
      <c r="BY50" s="16"/>
      <c r="BZ50" s="16" t="s">
        <v>131</v>
      </c>
      <c r="CA50" s="16"/>
      <c r="CB50" s="16"/>
      <c r="CC50" s="16">
        <v>0</v>
      </c>
      <c r="CD50" s="16"/>
      <c r="CE50" s="16"/>
      <c r="CF50" s="16" t="s">
        <v>131</v>
      </c>
      <c r="CG50" s="16"/>
      <c r="CH50" s="16"/>
      <c r="CI50" s="16">
        <v>0</v>
      </c>
      <c r="CJ50" s="16"/>
      <c r="CK50" s="16"/>
      <c r="CL50" s="16">
        <v>0</v>
      </c>
      <c r="CM50" s="16"/>
      <c r="CN50" s="16"/>
      <c r="CO50" s="16">
        <v>0</v>
      </c>
      <c r="CP50" s="16"/>
      <c r="CQ50" s="16"/>
      <c r="CR50" s="16">
        <v>0</v>
      </c>
      <c r="CS50" s="16"/>
      <c r="CT50" s="16"/>
      <c r="CU50" s="16">
        <f t="shared" si="5"/>
        <v>0</v>
      </c>
      <c r="CV50" s="16"/>
      <c r="CW50" s="16"/>
      <c r="CX50" s="16">
        <v>0</v>
      </c>
      <c r="CY50" s="16"/>
      <c r="CZ50" s="16"/>
      <c r="DA50" s="16">
        <v>0</v>
      </c>
      <c r="DB50" s="16"/>
      <c r="DC50" s="16"/>
      <c r="DD50" s="17">
        <v>1.063</v>
      </c>
      <c r="DE50" s="18"/>
      <c r="DF50" s="19"/>
      <c r="DG50" s="17">
        <v>0</v>
      </c>
      <c r="DH50" s="18"/>
      <c r="DI50" s="19"/>
      <c r="DJ50" s="13">
        <f t="shared" si="7"/>
        <v>1.063</v>
      </c>
      <c r="DK50" s="14"/>
      <c r="DL50" s="14"/>
      <c r="DM50" s="14"/>
      <c r="DN50" s="14"/>
      <c r="DO50" s="14"/>
      <c r="DP50" s="15"/>
    </row>
    <row r="51" spans="1:120" ht="57" customHeight="1">
      <c r="A51" s="30" t="s">
        <v>135</v>
      </c>
      <c r="B51" s="30"/>
      <c r="C51" s="30"/>
      <c r="D51" s="30"/>
      <c r="E51" s="27" t="s">
        <v>151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0"/>
      <c r="AK51" s="21"/>
      <c r="AL51" s="22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16">
        <f t="shared" si="6"/>
        <v>9.072881355932203</v>
      </c>
      <c r="AZ51" s="16"/>
      <c r="BA51" s="16"/>
      <c r="BB51" s="16"/>
      <c r="BC51" s="16"/>
      <c r="BD51" s="16"/>
      <c r="BE51" s="16">
        <v>0</v>
      </c>
      <c r="BF51" s="16"/>
      <c r="BG51" s="16"/>
      <c r="BH51" s="16">
        <v>0</v>
      </c>
      <c r="BI51" s="16"/>
      <c r="BJ51" s="16"/>
      <c r="BK51" s="16">
        <v>0</v>
      </c>
      <c r="BL51" s="16"/>
      <c r="BM51" s="16"/>
      <c r="BN51" s="16" t="s">
        <v>140</v>
      </c>
      <c r="BO51" s="16"/>
      <c r="BP51" s="16"/>
      <c r="BQ51" s="16" t="s">
        <v>140</v>
      </c>
      <c r="BR51" s="16"/>
      <c r="BS51" s="16"/>
      <c r="BT51" s="16">
        <v>0</v>
      </c>
      <c r="BU51" s="16"/>
      <c r="BV51" s="16"/>
      <c r="BW51" s="16">
        <v>0</v>
      </c>
      <c r="BX51" s="16"/>
      <c r="BY51" s="16"/>
      <c r="BZ51" s="16">
        <v>0</v>
      </c>
      <c r="CA51" s="16"/>
      <c r="CB51" s="16"/>
      <c r="CC51" s="16" t="s">
        <v>140</v>
      </c>
      <c r="CD51" s="16"/>
      <c r="CE51" s="16"/>
      <c r="CF51" s="16" t="s">
        <v>140</v>
      </c>
      <c r="CG51" s="16"/>
      <c r="CH51" s="16"/>
      <c r="CI51" s="16">
        <v>0</v>
      </c>
      <c r="CJ51" s="16"/>
      <c r="CK51" s="16"/>
      <c r="CL51" s="16">
        <v>0</v>
      </c>
      <c r="CM51" s="16"/>
      <c r="CN51" s="16"/>
      <c r="CO51" s="16">
        <v>0</v>
      </c>
      <c r="CP51" s="16"/>
      <c r="CQ51" s="16"/>
      <c r="CR51" s="16">
        <v>0</v>
      </c>
      <c r="CS51" s="16"/>
      <c r="CT51" s="16"/>
      <c r="CU51" s="16">
        <f>CI51+CL51+CO51+CR51</f>
        <v>0</v>
      </c>
      <c r="CV51" s="16"/>
      <c r="CW51" s="16"/>
      <c r="CX51" s="16">
        <v>0</v>
      </c>
      <c r="CY51" s="16"/>
      <c r="CZ51" s="16"/>
      <c r="DA51" s="16">
        <v>0</v>
      </c>
      <c r="DB51" s="16"/>
      <c r="DC51" s="16"/>
      <c r="DD51" s="17">
        <v>0</v>
      </c>
      <c r="DE51" s="18"/>
      <c r="DF51" s="19"/>
      <c r="DG51" s="17">
        <v>10.706</v>
      </c>
      <c r="DH51" s="18"/>
      <c r="DI51" s="19"/>
      <c r="DJ51" s="13">
        <f t="shared" si="7"/>
        <v>10.706</v>
      </c>
      <c r="DK51" s="14"/>
      <c r="DL51" s="14"/>
      <c r="DM51" s="14"/>
      <c r="DN51" s="14"/>
      <c r="DO51" s="14"/>
      <c r="DP51" s="15"/>
    </row>
    <row r="52" spans="1:120" ht="37.5" customHeight="1">
      <c r="A52" s="30" t="s">
        <v>136</v>
      </c>
      <c r="B52" s="30"/>
      <c r="C52" s="30"/>
      <c r="D52" s="30"/>
      <c r="E52" s="27" t="s">
        <v>137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0"/>
      <c r="AK52" s="21"/>
      <c r="AL52" s="22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16">
        <f t="shared" si="6"/>
        <v>12.711864406779661</v>
      </c>
      <c r="AZ52" s="16"/>
      <c r="BA52" s="16"/>
      <c r="BB52" s="16"/>
      <c r="BC52" s="16"/>
      <c r="BD52" s="16"/>
      <c r="BE52" s="16">
        <v>0</v>
      </c>
      <c r="BF52" s="16"/>
      <c r="BG52" s="16"/>
      <c r="BH52" s="16">
        <v>0</v>
      </c>
      <c r="BI52" s="16"/>
      <c r="BJ52" s="16"/>
      <c r="BK52" s="16">
        <v>0</v>
      </c>
      <c r="BL52" s="16"/>
      <c r="BM52" s="16"/>
      <c r="BN52" s="16">
        <v>3.12</v>
      </c>
      <c r="BO52" s="16"/>
      <c r="BP52" s="16"/>
      <c r="BQ52" s="16">
        <v>3.12</v>
      </c>
      <c r="BR52" s="16"/>
      <c r="BS52" s="16"/>
      <c r="BT52" s="16">
        <v>0</v>
      </c>
      <c r="BU52" s="16"/>
      <c r="BV52" s="16"/>
      <c r="BW52" s="16">
        <v>0</v>
      </c>
      <c r="BX52" s="16"/>
      <c r="BY52" s="16"/>
      <c r="BZ52" s="16">
        <v>0</v>
      </c>
      <c r="CA52" s="16"/>
      <c r="CB52" s="16"/>
      <c r="CC52" s="16">
        <v>3.12</v>
      </c>
      <c r="CD52" s="16"/>
      <c r="CE52" s="16"/>
      <c r="CF52" s="16" t="s">
        <v>150</v>
      </c>
      <c r="CG52" s="16"/>
      <c r="CH52" s="16"/>
      <c r="CI52" s="16">
        <v>0</v>
      </c>
      <c r="CJ52" s="16"/>
      <c r="CK52" s="16"/>
      <c r="CL52" s="16">
        <v>0</v>
      </c>
      <c r="CM52" s="16"/>
      <c r="CN52" s="16"/>
      <c r="CO52" s="16">
        <v>0</v>
      </c>
      <c r="CP52" s="16"/>
      <c r="CQ52" s="16"/>
      <c r="CR52" s="16">
        <v>0</v>
      </c>
      <c r="CS52" s="16"/>
      <c r="CT52" s="16"/>
      <c r="CU52" s="16">
        <f t="shared" si="5"/>
        <v>0</v>
      </c>
      <c r="CV52" s="16"/>
      <c r="CW52" s="16"/>
      <c r="CX52" s="16">
        <v>0</v>
      </c>
      <c r="CY52" s="16"/>
      <c r="CZ52" s="16"/>
      <c r="DA52" s="16">
        <v>0</v>
      </c>
      <c r="DB52" s="16"/>
      <c r="DC52" s="16"/>
      <c r="DD52" s="17">
        <v>0</v>
      </c>
      <c r="DE52" s="18"/>
      <c r="DF52" s="19"/>
      <c r="DG52" s="17">
        <v>15</v>
      </c>
      <c r="DH52" s="18"/>
      <c r="DI52" s="19"/>
      <c r="DJ52" s="13">
        <f t="shared" si="7"/>
        <v>15</v>
      </c>
      <c r="DK52" s="14"/>
      <c r="DL52" s="14"/>
      <c r="DM52" s="14"/>
      <c r="DN52" s="14"/>
      <c r="DO52" s="14"/>
      <c r="DP52" s="15"/>
    </row>
    <row r="53" spans="1:120" s="10" customFormat="1" ht="12.75">
      <c r="A53" s="94" t="s">
        <v>61</v>
      </c>
      <c r="B53" s="94"/>
      <c r="C53" s="94"/>
      <c r="D53" s="94"/>
      <c r="E53" s="140" t="s">
        <v>63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1"/>
      <c r="AK53" s="62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54">
        <f t="shared" si="3"/>
        <v>38.99745762711864</v>
      </c>
      <c r="AZ53" s="54"/>
      <c r="BA53" s="54"/>
      <c r="BB53" s="54"/>
      <c r="BC53" s="54"/>
      <c r="BD53" s="54"/>
      <c r="BE53" s="54">
        <f>BE54</f>
        <v>0</v>
      </c>
      <c r="BF53" s="54"/>
      <c r="BG53" s="54"/>
      <c r="BH53" s="54">
        <f>BH54</f>
        <v>1</v>
      </c>
      <c r="BI53" s="54"/>
      <c r="BJ53" s="54"/>
      <c r="BK53" s="54">
        <f>BK54</f>
        <v>1</v>
      </c>
      <c r="BL53" s="54"/>
      <c r="BM53" s="54"/>
      <c r="BN53" s="54">
        <f>BN54</f>
        <v>1</v>
      </c>
      <c r="BO53" s="54"/>
      <c r="BP53" s="54"/>
      <c r="BQ53" s="54">
        <f>BQ54</f>
        <v>3</v>
      </c>
      <c r="BR53" s="54"/>
      <c r="BS53" s="54"/>
      <c r="BT53" s="54">
        <v>32</v>
      </c>
      <c r="BU53" s="54"/>
      <c r="BV53" s="54"/>
      <c r="BW53" s="54">
        <f>BW54</f>
        <v>1</v>
      </c>
      <c r="BX53" s="54"/>
      <c r="BY53" s="54"/>
      <c r="BZ53" s="54">
        <v>7</v>
      </c>
      <c r="CA53" s="54"/>
      <c r="CB53" s="54"/>
      <c r="CC53" s="54">
        <f>CC54</f>
        <v>3</v>
      </c>
      <c r="CD53" s="54"/>
      <c r="CE53" s="54"/>
      <c r="CF53" s="54">
        <f>SUM(BQ53:CE53)</f>
        <v>46</v>
      </c>
      <c r="CG53" s="54"/>
      <c r="CH53" s="54"/>
      <c r="CI53" s="54">
        <f>CI54+CI55+CI56</f>
        <v>0</v>
      </c>
      <c r="CJ53" s="54"/>
      <c r="CK53" s="54"/>
      <c r="CL53" s="54">
        <f>CL54+CL55+CL56</f>
        <v>1.964</v>
      </c>
      <c r="CM53" s="54"/>
      <c r="CN53" s="54"/>
      <c r="CO53" s="54">
        <f>CO54+CO55+CO56+CO57</f>
        <v>1.964</v>
      </c>
      <c r="CP53" s="54"/>
      <c r="CQ53" s="54"/>
      <c r="CR53" s="54">
        <f>CR54+CR55+CR56</f>
        <v>2.772</v>
      </c>
      <c r="CS53" s="54"/>
      <c r="CT53" s="54"/>
      <c r="CU53" s="54">
        <f>CU54+CU55+CU56+CU57</f>
        <v>6.699999999999999</v>
      </c>
      <c r="CV53" s="54"/>
      <c r="CW53" s="54"/>
      <c r="CX53" s="54">
        <f>CX54+CX55+CX56</f>
        <v>14.764</v>
      </c>
      <c r="CY53" s="54"/>
      <c r="CZ53" s="54"/>
      <c r="DA53" s="54">
        <f>DA54+DA55+DA56</f>
        <v>4.992</v>
      </c>
      <c r="DB53" s="54"/>
      <c r="DC53" s="54"/>
      <c r="DD53" s="58">
        <f>DD54+DD55+DD56+DD57</f>
        <v>11.407</v>
      </c>
      <c r="DE53" s="59"/>
      <c r="DF53" s="60"/>
      <c r="DG53" s="58">
        <f>DG54+DG55+DG56+DG57</f>
        <v>8.154</v>
      </c>
      <c r="DH53" s="59"/>
      <c r="DI53" s="60"/>
      <c r="DJ53" s="55">
        <f>CU53+CX53+DA53+DD53+DG53</f>
        <v>46.016999999999996</v>
      </c>
      <c r="DK53" s="56"/>
      <c r="DL53" s="56"/>
      <c r="DM53" s="56"/>
      <c r="DN53" s="56"/>
      <c r="DO53" s="56"/>
      <c r="DP53" s="57"/>
    </row>
    <row r="54" spans="1:120" ht="24" customHeight="1">
      <c r="A54" s="24" t="s">
        <v>62</v>
      </c>
      <c r="B54" s="25"/>
      <c r="C54" s="25"/>
      <c r="D54" s="26"/>
      <c r="E54" s="115" t="s">
        <v>64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7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0"/>
      <c r="AK54" s="21"/>
      <c r="AL54" s="22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16">
        <f t="shared" si="3"/>
        <v>35.21101694915255</v>
      </c>
      <c r="AZ54" s="16"/>
      <c r="BA54" s="16"/>
      <c r="BB54" s="16"/>
      <c r="BC54" s="16"/>
      <c r="BD54" s="16"/>
      <c r="BE54" s="16">
        <v>0</v>
      </c>
      <c r="BF54" s="16"/>
      <c r="BG54" s="16"/>
      <c r="BH54" s="16">
        <v>1</v>
      </c>
      <c r="BI54" s="16"/>
      <c r="BJ54" s="16"/>
      <c r="BK54" s="16">
        <v>1</v>
      </c>
      <c r="BL54" s="16"/>
      <c r="BM54" s="16"/>
      <c r="BN54" s="16">
        <v>1</v>
      </c>
      <c r="BO54" s="16"/>
      <c r="BP54" s="16"/>
      <c r="BQ54" s="16">
        <f>BH54+BK54+BN54</f>
        <v>3</v>
      </c>
      <c r="BR54" s="16"/>
      <c r="BS54" s="16"/>
      <c r="BT54" s="16">
        <v>7</v>
      </c>
      <c r="BU54" s="16"/>
      <c r="BV54" s="16"/>
      <c r="BW54" s="16">
        <v>1</v>
      </c>
      <c r="BX54" s="16"/>
      <c r="BY54" s="16"/>
      <c r="BZ54" s="16">
        <v>7</v>
      </c>
      <c r="CA54" s="16"/>
      <c r="CB54" s="16"/>
      <c r="CC54" s="16">
        <v>3</v>
      </c>
      <c r="CD54" s="16"/>
      <c r="CE54" s="16"/>
      <c r="CF54" s="16">
        <v>21</v>
      </c>
      <c r="CG54" s="16"/>
      <c r="CH54" s="16"/>
      <c r="CI54" s="16">
        <v>0</v>
      </c>
      <c r="CJ54" s="16"/>
      <c r="CK54" s="16"/>
      <c r="CL54" s="16">
        <v>1.964</v>
      </c>
      <c r="CM54" s="16"/>
      <c r="CN54" s="16"/>
      <c r="CO54" s="16">
        <v>1.964</v>
      </c>
      <c r="CP54" s="16"/>
      <c r="CQ54" s="16"/>
      <c r="CR54" s="16">
        <v>2.772</v>
      </c>
      <c r="CS54" s="16"/>
      <c r="CT54" s="16"/>
      <c r="CU54" s="16">
        <f>SUM(CI54:CT54)</f>
        <v>6.699999999999999</v>
      </c>
      <c r="CV54" s="16"/>
      <c r="CW54" s="16"/>
      <c r="CX54" s="16">
        <v>11.75</v>
      </c>
      <c r="CY54" s="16"/>
      <c r="CZ54" s="16"/>
      <c r="DA54" s="16">
        <v>4.992</v>
      </c>
      <c r="DB54" s="16"/>
      <c r="DC54" s="16"/>
      <c r="DD54" s="17">
        <v>11.407</v>
      </c>
      <c r="DE54" s="18"/>
      <c r="DF54" s="19"/>
      <c r="DG54" s="17">
        <v>6.699999999999999</v>
      </c>
      <c r="DH54" s="18"/>
      <c r="DI54" s="19"/>
      <c r="DJ54" s="13">
        <f t="shared" si="2"/>
        <v>41.54900000000001</v>
      </c>
      <c r="DK54" s="14"/>
      <c r="DL54" s="14"/>
      <c r="DM54" s="14"/>
      <c r="DN54" s="14"/>
      <c r="DO54" s="14"/>
      <c r="DP54" s="15"/>
    </row>
    <row r="55" spans="1:120" ht="24" customHeight="1">
      <c r="A55" s="24" t="s">
        <v>96</v>
      </c>
      <c r="B55" s="25"/>
      <c r="C55" s="25"/>
      <c r="D55" s="26"/>
      <c r="E55" s="115" t="s">
        <v>65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7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0"/>
      <c r="AK55" s="21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16">
        <f t="shared" si="3"/>
        <v>0.6661016949152543</v>
      </c>
      <c r="AZ55" s="16"/>
      <c r="BA55" s="16"/>
      <c r="BB55" s="16"/>
      <c r="BC55" s="16"/>
      <c r="BD55" s="16"/>
      <c r="BE55" s="16" t="s">
        <v>98</v>
      </c>
      <c r="BF55" s="16"/>
      <c r="BG55" s="16"/>
      <c r="BH55" s="16" t="s">
        <v>98</v>
      </c>
      <c r="BI55" s="16"/>
      <c r="BJ55" s="16"/>
      <c r="BK55" s="16" t="s">
        <v>98</v>
      </c>
      <c r="BL55" s="16"/>
      <c r="BM55" s="16"/>
      <c r="BN55" s="16" t="s">
        <v>98</v>
      </c>
      <c r="BO55" s="16"/>
      <c r="BP55" s="16"/>
      <c r="BQ55" s="16" t="s">
        <v>98</v>
      </c>
      <c r="BR55" s="16"/>
      <c r="BS55" s="16"/>
      <c r="BT55" s="16" t="s">
        <v>98</v>
      </c>
      <c r="BU55" s="16"/>
      <c r="BV55" s="16"/>
      <c r="BW55" s="16" t="s">
        <v>98</v>
      </c>
      <c r="BX55" s="16"/>
      <c r="BY55" s="16"/>
      <c r="BZ55" s="16" t="s">
        <v>98</v>
      </c>
      <c r="CA55" s="16"/>
      <c r="CB55" s="16"/>
      <c r="CC55" s="16" t="s">
        <v>98</v>
      </c>
      <c r="CD55" s="16"/>
      <c r="CE55" s="16"/>
      <c r="CF55" s="16" t="s">
        <v>98</v>
      </c>
      <c r="CG55" s="16"/>
      <c r="CH55" s="16"/>
      <c r="CI55" s="16">
        <v>0</v>
      </c>
      <c r="CJ55" s="16"/>
      <c r="CK55" s="16"/>
      <c r="CL55" s="16">
        <v>0</v>
      </c>
      <c r="CM55" s="16"/>
      <c r="CN55" s="16"/>
      <c r="CO55" s="16">
        <v>0</v>
      </c>
      <c r="CP55" s="16"/>
      <c r="CQ55" s="16"/>
      <c r="CR55" s="16">
        <v>0</v>
      </c>
      <c r="CS55" s="16"/>
      <c r="CT55" s="16"/>
      <c r="CU55" s="16">
        <f>SUM(CI55:CT55)</f>
        <v>0</v>
      </c>
      <c r="CV55" s="16"/>
      <c r="CW55" s="16"/>
      <c r="CX55" s="16">
        <v>0.786</v>
      </c>
      <c r="CY55" s="16"/>
      <c r="CZ55" s="16"/>
      <c r="DA55" s="16">
        <v>0</v>
      </c>
      <c r="DB55" s="16"/>
      <c r="DC55" s="16"/>
      <c r="DD55" s="17">
        <v>0</v>
      </c>
      <c r="DE55" s="18"/>
      <c r="DF55" s="19"/>
      <c r="DG55" s="17">
        <v>0</v>
      </c>
      <c r="DH55" s="18"/>
      <c r="DI55" s="19"/>
      <c r="DJ55" s="13">
        <f t="shared" si="2"/>
        <v>0.786</v>
      </c>
      <c r="DK55" s="14"/>
      <c r="DL55" s="14"/>
      <c r="DM55" s="14"/>
      <c r="DN55" s="14"/>
      <c r="DO55" s="14"/>
      <c r="DP55" s="15"/>
    </row>
    <row r="56" spans="1:120" ht="36.75" customHeight="1">
      <c r="A56" s="24" t="s">
        <v>97</v>
      </c>
      <c r="B56" s="25"/>
      <c r="C56" s="25"/>
      <c r="D56" s="26"/>
      <c r="E56" s="27" t="s">
        <v>66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0"/>
      <c r="AK56" s="21"/>
      <c r="AL56" s="22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16">
        <f t="shared" si="3"/>
        <v>1.8881355932203392</v>
      </c>
      <c r="AZ56" s="16"/>
      <c r="BA56" s="16"/>
      <c r="BB56" s="16"/>
      <c r="BC56" s="16"/>
      <c r="BD56" s="16"/>
      <c r="BE56" s="16" t="s">
        <v>98</v>
      </c>
      <c r="BF56" s="16"/>
      <c r="BG56" s="16"/>
      <c r="BH56" s="16" t="s">
        <v>98</v>
      </c>
      <c r="BI56" s="16"/>
      <c r="BJ56" s="16"/>
      <c r="BK56" s="16" t="s">
        <v>98</v>
      </c>
      <c r="BL56" s="16"/>
      <c r="BM56" s="16"/>
      <c r="BN56" s="16" t="s">
        <v>98</v>
      </c>
      <c r="BO56" s="16"/>
      <c r="BP56" s="16"/>
      <c r="BQ56" s="16" t="s">
        <v>98</v>
      </c>
      <c r="BR56" s="16"/>
      <c r="BS56" s="16"/>
      <c r="BT56" s="16">
        <v>12</v>
      </c>
      <c r="BU56" s="16"/>
      <c r="BV56" s="16"/>
      <c r="BW56" s="16" t="s">
        <v>98</v>
      </c>
      <c r="BX56" s="16"/>
      <c r="BY56" s="16"/>
      <c r="BZ56" s="16" t="s">
        <v>98</v>
      </c>
      <c r="CA56" s="16"/>
      <c r="CB56" s="16"/>
      <c r="CC56" s="16" t="s">
        <v>98</v>
      </c>
      <c r="CD56" s="16"/>
      <c r="CE56" s="16"/>
      <c r="CF56" s="16">
        <f>SUM(BQ56:CE56)</f>
        <v>12</v>
      </c>
      <c r="CG56" s="16"/>
      <c r="CH56" s="16"/>
      <c r="CI56" s="16">
        <v>0</v>
      </c>
      <c r="CJ56" s="16"/>
      <c r="CK56" s="16"/>
      <c r="CL56" s="16">
        <v>0</v>
      </c>
      <c r="CM56" s="16"/>
      <c r="CN56" s="16"/>
      <c r="CO56" s="16">
        <v>0</v>
      </c>
      <c r="CP56" s="16"/>
      <c r="CQ56" s="16"/>
      <c r="CR56" s="16">
        <v>0</v>
      </c>
      <c r="CS56" s="16"/>
      <c r="CT56" s="16"/>
      <c r="CU56" s="16">
        <f>SUM(CI56:CT56)</f>
        <v>0</v>
      </c>
      <c r="CV56" s="16"/>
      <c r="CW56" s="16"/>
      <c r="CX56" s="16">
        <v>2.228</v>
      </c>
      <c r="CY56" s="16"/>
      <c r="CZ56" s="16"/>
      <c r="DA56" s="16">
        <v>0</v>
      </c>
      <c r="DB56" s="16"/>
      <c r="DC56" s="16"/>
      <c r="DD56" s="17">
        <v>0</v>
      </c>
      <c r="DE56" s="18"/>
      <c r="DF56" s="19"/>
      <c r="DG56" s="17">
        <v>0</v>
      </c>
      <c r="DH56" s="18"/>
      <c r="DI56" s="19"/>
      <c r="DJ56" s="13">
        <f t="shared" si="2"/>
        <v>2.228</v>
      </c>
      <c r="DK56" s="14"/>
      <c r="DL56" s="14"/>
      <c r="DM56" s="14"/>
      <c r="DN56" s="14"/>
      <c r="DO56" s="14"/>
      <c r="DP56" s="15"/>
    </row>
    <row r="57" spans="1:120" ht="48" customHeight="1">
      <c r="A57" s="24" t="s">
        <v>138</v>
      </c>
      <c r="B57" s="25"/>
      <c r="C57" s="25"/>
      <c r="D57" s="26"/>
      <c r="E57" s="27" t="s">
        <v>139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0"/>
      <c r="AK57" s="21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16">
        <f>DJ57/1.18</f>
        <v>3.120338983050848</v>
      </c>
      <c r="AZ57" s="16"/>
      <c r="BA57" s="16"/>
      <c r="BB57" s="16"/>
      <c r="BC57" s="16"/>
      <c r="BD57" s="16"/>
      <c r="BE57" s="16" t="s">
        <v>98</v>
      </c>
      <c r="BF57" s="16"/>
      <c r="BG57" s="16"/>
      <c r="BH57" s="16" t="s">
        <v>98</v>
      </c>
      <c r="BI57" s="16"/>
      <c r="BJ57" s="16"/>
      <c r="BK57" s="16" t="s">
        <v>98</v>
      </c>
      <c r="BL57" s="16"/>
      <c r="BM57" s="16"/>
      <c r="BN57" s="16" t="s">
        <v>98</v>
      </c>
      <c r="BO57" s="16"/>
      <c r="BP57" s="16"/>
      <c r="BQ57" s="16" t="s">
        <v>98</v>
      </c>
      <c r="BR57" s="16"/>
      <c r="BS57" s="16"/>
      <c r="BT57" s="16">
        <v>13</v>
      </c>
      <c r="BU57" s="16"/>
      <c r="BV57" s="16"/>
      <c r="BW57" s="16" t="s">
        <v>98</v>
      </c>
      <c r="BX57" s="16"/>
      <c r="BY57" s="16"/>
      <c r="BZ57" s="16" t="s">
        <v>98</v>
      </c>
      <c r="CA57" s="16"/>
      <c r="CB57" s="16"/>
      <c r="CC57" s="16" t="s">
        <v>98</v>
      </c>
      <c r="CD57" s="16"/>
      <c r="CE57" s="16"/>
      <c r="CF57" s="16">
        <v>13</v>
      </c>
      <c r="CG57" s="16"/>
      <c r="CH57" s="16"/>
      <c r="CI57" s="16">
        <v>0</v>
      </c>
      <c r="CJ57" s="16"/>
      <c r="CK57" s="16"/>
      <c r="CL57" s="16">
        <v>0</v>
      </c>
      <c r="CM57" s="16"/>
      <c r="CN57" s="16"/>
      <c r="CO57" s="16">
        <v>0</v>
      </c>
      <c r="CP57" s="16"/>
      <c r="CQ57" s="16"/>
      <c r="CR57" s="16">
        <v>0</v>
      </c>
      <c r="CS57" s="16"/>
      <c r="CT57" s="16"/>
      <c r="CU57" s="16">
        <f>SUM(CI57:CT57)</f>
        <v>0</v>
      </c>
      <c r="CV57" s="16"/>
      <c r="CW57" s="16"/>
      <c r="CX57" s="16">
        <v>2.228</v>
      </c>
      <c r="CY57" s="16"/>
      <c r="CZ57" s="16"/>
      <c r="DA57" s="16">
        <v>0</v>
      </c>
      <c r="DB57" s="16"/>
      <c r="DC57" s="16"/>
      <c r="DD57" s="17">
        <v>0</v>
      </c>
      <c r="DE57" s="18"/>
      <c r="DF57" s="19"/>
      <c r="DG57" s="17">
        <v>1.454</v>
      </c>
      <c r="DH57" s="18"/>
      <c r="DI57" s="19"/>
      <c r="DJ57" s="13">
        <f>SUM(CU57:DI57)</f>
        <v>3.6820000000000004</v>
      </c>
      <c r="DK57" s="14"/>
      <c r="DL57" s="14"/>
      <c r="DM57" s="14"/>
      <c r="DN57" s="14"/>
      <c r="DO57" s="14"/>
      <c r="DP57" s="15"/>
    </row>
    <row r="58" spans="1:2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8" t="s">
        <v>7</v>
      </c>
      <c r="B59" s="8"/>
      <c r="C59" s="8"/>
      <c r="D59" s="8" t="s">
        <v>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8" t="s">
        <v>5</v>
      </c>
      <c r="B60" s="8"/>
      <c r="C60" s="8"/>
      <c r="D60" s="8" t="s">
        <v>6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8"/>
      <c r="B61" s="8"/>
      <c r="C61" s="8"/>
      <c r="D61" s="8" t="s">
        <v>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8" t="s">
        <v>3</v>
      </c>
      <c r="B62" s="8"/>
      <c r="C62" s="8"/>
      <c r="D62" s="8" t="s">
        <v>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</sheetData>
  <sheetProtection/>
  <mergeCells count="1573">
    <mergeCell ref="AS52:AU52"/>
    <mergeCell ref="AS53:AU53"/>
    <mergeCell ref="AS54:AU54"/>
    <mergeCell ref="AS36:AU36"/>
    <mergeCell ref="AS37:AU37"/>
    <mergeCell ref="AS38:AU38"/>
    <mergeCell ref="AS39:AU39"/>
    <mergeCell ref="AS40:AU40"/>
    <mergeCell ref="AS49:AU49"/>
    <mergeCell ref="AS29:AU30"/>
    <mergeCell ref="AS31:AU31"/>
    <mergeCell ref="AS32:AU32"/>
    <mergeCell ref="AS33:AU33"/>
    <mergeCell ref="AS34:AU34"/>
    <mergeCell ref="AS35:AU35"/>
    <mergeCell ref="AS23:AU23"/>
    <mergeCell ref="AS24:AU24"/>
    <mergeCell ref="AS25:AU25"/>
    <mergeCell ref="AS26:AU26"/>
    <mergeCell ref="AS27:AU27"/>
    <mergeCell ref="AS28:AU28"/>
    <mergeCell ref="AS12:AU12"/>
    <mergeCell ref="AS13:AU13"/>
    <mergeCell ref="AS14:AU14"/>
    <mergeCell ref="AS15:AU15"/>
    <mergeCell ref="AS16:AU16"/>
    <mergeCell ref="AS17:AU17"/>
    <mergeCell ref="AS6:AU6"/>
    <mergeCell ref="AS7:AU7"/>
    <mergeCell ref="AS8:AU8"/>
    <mergeCell ref="AS9:AU9"/>
    <mergeCell ref="AS10:AU10"/>
    <mergeCell ref="AS11:AU11"/>
    <mergeCell ref="DJ50:DP50"/>
    <mergeCell ref="CR50:CT50"/>
    <mergeCell ref="CU50:CW50"/>
    <mergeCell ref="CX50:CZ50"/>
    <mergeCell ref="DA50:DC50"/>
    <mergeCell ref="DD50:DF50"/>
    <mergeCell ref="DG50:DI50"/>
    <mergeCell ref="BZ50:CB50"/>
    <mergeCell ref="CC50:CE50"/>
    <mergeCell ref="CF50:CH50"/>
    <mergeCell ref="CI50:CK50"/>
    <mergeCell ref="CL50:CN50"/>
    <mergeCell ref="CO50:CQ50"/>
    <mergeCell ref="BH50:BJ50"/>
    <mergeCell ref="BK50:BM50"/>
    <mergeCell ref="BN50:BP50"/>
    <mergeCell ref="BQ50:BS50"/>
    <mergeCell ref="BT50:BV50"/>
    <mergeCell ref="BW50:BY50"/>
    <mergeCell ref="AJ50:AL50"/>
    <mergeCell ref="AM50:AO50"/>
    <mergeCell ref="AP50:AR50"/>
    <mergeCell ref="AV50:AX50"/>
    <mergeCell ref="AY50:BD50"/>
    <mergeCell ref="BE50:BG50"/>
    <mergeCell ref="AS50:AU50"/>
    <mergeCell ref="A50:D50"/>
    <mergeCell ref="E50:W50"/>
    <mergeCell ref="X50:Z50"/>
    <mergeCell ref="AA50:AC50"/>
    <mergeCell ref="AD50:AF50"/>
    <mergeCell ref="AG50:AI50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P47"/>
    <mergeCell ref="BT47:BV47"/>
    <mergeCell ref="BW47:BY47"/>
    <mergeCell ref="BZ47:CB47"/>
    <mergeCell ref="CC47:CE47"/>
    <mergeCell ref="CF47:CH47"/>
    <mergeCell ref="CI47:CK47"/>
    <mergeCell ref="BE47:BG47"/>
    <mergeCell ref="BH47:BJ47"/>
    <mergeCell ref="BK47:BM47"/>
    <mergeCell ref="AS47:AU47"/>
    <mergeCell ref="BN47:BP47"/>
    <mergeCell ref="BQ47:BS47"/>
    <mergeCell ref="A47:D47"/>
    <mergeCell ref="E47:W47"/>
    <mergeCell ref="X47:Z47"/>
    <mergeCell ref="AA47:AC47"/>
    <mergeCell ref="AD47:AF47"/>
    <mergeCell ref="AG47:AI47"/>
    <mergeCell ref="CX22:CZ22"/>
    <mergeCell ref="DA22:DC22"/>
    <mergeCell ref="DD22:DF22"/>
    <mergeCell ref="DG22:DI22"/>
    <mergeCell ref="DJ22:DP22"/>
    <mergeCell ref="AJ47:AL47"/>
    <mergeCell ref="AM47:AO47"/>
    <mergeCell ref="AP47:AR47"/>
    <mergeCell ref="AV47:AX47"/>
    <mergeCell ref="AY47:BD47"/>
    <mergeCell ref="CF22:CH22"/>
    <mergeCell ref="CI22:CK22"/>
    <mergeCell ref="CL22:CN22"/>
    <mergeCell ref="CO22:CQ22"/>
    <mergeCell ref="CR22:CT22"/>
    <mergeCell ref="CU22:CW22"/>
    <mergeCell ref="BN22:BP22"/>
    <mergeCell ref="BQ22:BS22"/>
    <mergeCell ref="BT22:BV22"/>
    <mergeCell ref="BW22:BY22"/>
    <mergeCell ref="BZ22:CB22"/>
    <mergeCell ref="CC22:CE22"/>
    <mergeCell ref="AP22:AR22"/>
    <mergeCell ref="AV22:AX22"/>
    <mergeCell ref="AY22:BD22"/>
    <mergeCell ref="BE22:BG22"/>
    <mergeCell ref="BH22:BJ22"/>
    <mergeCell ref="BK22:BM22"/>
    <mergeCell ref="AS22:AU22"/>
    <mergeCell ref="X22:Z22"/>
    <mergeCell ref="AA22:AC22"/>
    <mergeCell ref="AD22:AF22"/>
    <mergeCell ref="AG22:AI22"/>
    <mergeCell ref="AJ22:AL22"/>
    <mergeCell ref="AM22:AO22"/>
    <mergeCell ref="DJ46:DP46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BH46:BJ46"/>
    <mergeCell ref="BK46:BM46"/>
    <mergeCell ref="BN46:BP46"/>
    <mergeCell ref="BQ46:BS46"/>
    <mergeCell ref="BT46:BV46"/>
    <mergeCell ref="BW46:BY46"/>
    <mergeCell ref="AJ46:AL46"/>
    <mergeCell ref="AM46:AO46"/>
    <mergeCell ref="AP46:AR46"/>
    <mergeCell ref="AV46:AX46"/>
    <mergeCell ref="AY46:BD46"/>
    <mergeCell ref="BE46:BG46"/>
    <mergeCell ref="AS46:AU46"/>
    <mergeCell ref="A46:D46"/>
    <mergeCell ref="E46:W46"/>
    <mergeCell ref="X46:Z46"/>
    <mergeCell ref="AA46:AC46"/>
    <mergeCell ref="AD46:AF46"/>
    <mergeCell ref="AG46:AI46"/>
    <mergeCell ref="X9:Z9"/>
    <mergeCell ref="AA13:AC13"/>
    <mergeCell ref="X16:Z16"/>
    <mergeCell ref="BT6:BV6"/>
    <mergeCell ref="BW6:BY6"/>
    <mergeCell ref="CF6:CH6"/>
    <mergeCell ref="X13:Z13"/>
    <mergeCell ref="AA6:AC6"/>
    <mergeCell ref="AG7:AI7"/>
    <mergeCell ref="AG8:AI8"/>
    <mergeCell ref="X29:Z30"/>
    <mergeCell ref="AA29:AC30"/>
    <mergeCell ref="X6:Z6"/>
    <mergeCell ref="X7:Z7"/>
    <mergeCell ref="X8:Z8"/>
    <mergeCell ref="AD10:AF10"/>
    <mergeCell ref="AD13:AF13"/>
    <mergeCell ref="AA7:AC7"/>
    <mergeCell ref="AA8:AC8"/>
    <mergeCell ref="AA9:AC9"/>
    <mergeCell ref="A2:DP2"/>
    <mergeCell ref="AG6:AI6"/>
    <mergeCell ref="AP6:AR6"/>
    <mergeCell ref="AM6:AO6"/>
    <mergeCell ref="CU6:CW6"/>
    <mergeCell ref="AY4:BD4"/>
    <mergeCell ref="AD7:AF7"/>
    <mergeCell ref="AD8:AF8"/>
    <mergeCell ref="AD9:AF9"/>
    <mergeCell ref="AD6:AF6"/>
    <mergeCell ref="AJ6:AL6"/>
    <mergeCell ref="AJ7:AL7"/>
    <mergeCell ref="AJ8:AL8"/>
    <mergeCell ref="AJ9:AL9"/>
    <mergeCell ref="AJ10:AL10"/>
    <mergeCell ref="AJ13:AL13"/>
    <mergeCell ref="AM8:AO8"/>
    <mergeCell ref="AM9:AO9"/>
    <mergeCell ref="AG10:AI10"/>
    <mergeCell ref="AG9:AI9"/>
    <mergeCell ref="AM10:AO10"/>
    <mergeCell ref="AG13:AI13"/>
    <mergeCell ref="AM13:AO13"/>
    <mergeCell ref="AP8:AR8"/>
    <mergeCell ref="AP9:AR9"/>
    <mergeCell ref="AP10:AR10"/>
    <mergeCell ref="AP13:AR13"/>
    <mergeCell ref="AP11:AR11"/>
    <mergeCell ref="AP12:AR12"/>
    <mergeCell ref="AV8:AX8"/>
    <mergeCell ref="AV9:AX9"/>
    <mergeCell ref="AV13:AX13"/>
    <mergeCell ref="BE6:BG6"/>
    <mergeCell ref="BH6:BJ6"/>
    <mergeCell ref="BE8:BG8"/>
    <mergeCell ref="BH8:BJ8"/>
    <mergeCell ref="BE7:BG7"/>
    <mergeCell ref="BH7:BJ7"/>
    <mergeCell ref="AV6:AX6"/>
    <mergeCell ref="BE10:BG10"/>
    <mergeCell ref="BH10:BJ10"/>
    <mergeCell ref="AV11:AX11"/>
    <mergeCell ref="BT5:BV5"/>
    <mergeCell ref="BW5:BY5"/>
    <mergeCell ref="CF5:CH5"/>
    <mergeCell ref="AV10:AX10"/>
    <mergeCell ref="BK6:BM6"/>
    <mergeCell ref="BN6:BP6"/>
    <mergeCell ref="BQ6:BS6"/>
    <mergeCell ref="BK7:BM7"/>
    <mergeCell ref="BN7:BP7"/>
    <mergeCell ref="BQ7:BS7"/>
    <mergeCell ref="BT7:BV7"/>
    <mergeCell ref="BW7:BY7"/>
    <mergeCell ref="CF7:CH7"/>
    <mergeCell ref="CC7:CE7"/>
    <mergeCell ref="BW8:BY8"/>
    <mergeCell ref="CF8:CH8"/>
    <mergeCell ref="BK8:BM8"/>
    <mergeCell ref="BN8:BP8"/>
    <mergeCell ref="BQ8:BS8"/>
    <mergeCell ref="BT8:BV8"/>
    <mergeCell ref="CC8:CE8"/>
    <mergeCell ref="BK10:BM10"/>
    <mergeCell ref="BN10:BP10"/>
    <mergeCell ref="BQ10:BS10"/>
    <mergeCell ref="BT10:BV10"/>
    <mergeCell ref="CO8:CQ8"/>
    <mergeCell ref="CR8:CT8"/>
    <mergeCell ref="BW10:BY10"/>
    <mergeCell ref="CF10:CH10"/>
    <mergeCell ref="CO10:CQ10"/>
    <mergeCell ref="CR10:CT10"/>
    <mergeCell ref="CI7:CK7"/>
    <mergeCell ref="CL7:CN7"/>
    <mergeCell ref="CO7:CQ7"/>
    <mergeCell ref="CR7:CT7"/>
    <mergeCell ref="CU7:CW7"/>
    <mergeCell ref="CI6:CK6"/>
    <mergeCell ref="CL6:CN6"/>
    <mergeCell ref="CO6:CQ6"/>
    <mergeCell ref="CR6:CT6"/>
    <mergeCell ref="BH11:BJ11"/>
    <mergeCell ref="BK11:BM11"/>
    <mergeCell ref="BN11:BP11"/>
    <mergeCell ref="CU8:CW8"/>
    <mergeCell ref="BT11:BV11"/>
    <mergeCell ref="BW11:BY11"/>
    <mergeCell ref="CF11:CH11"/>
    <mergeCell ref="CI11:CK11"/>
    <mergeCell ref="CI8:CK8"/>
    <mergeCell ref="CL8:CN8"/>
    <mergeCell ref="CU10:CW10"/>
    <mergeCell ref="CU11:CW11"/>
    <mergeCell ref="BQ14:BS15"/>
    <mergeCell ref="CI10:CK10"/>
    <mergeCell ref="CL11:CN11"/>
    <mergeCell ref="CO11:CQ11"/>
    <mergeCell ref="CR11:CT11"/>
    <mergeCell ref="BQ11:BS11"/>
    <mergeCell ref="CC14:CE15"/>
    <mergeCell ref="CF14:CH15"/>
    <mergeCell ref="AV12:AX12"/>
    <mergeCell ref="AY10:BD10"/>
    <mergeCell ref="X11:Z11"/>
    <mergeCell ref="AA11:AC11"/>
    <mergeCell ref="AD11:AF11"/>
    <mergeCell ref="AG11:AI11"/>
    <mergeCell ref="AJ11:AL11"/>
    <mergeCell ref="AM11:AO11"/>
    <mergeCell ref="AA10:AC10"/>
    <mergeCell ref="X10:Z10"/>
    <mergeCell ref="AY5:BD5"/>
    <mergeCell ref="AY6:BD6"/>
    <mergeCell ref="AY7:BD7"/>
    <mergeCell ref="X4:AI4"/>
    <mergeCell ref="AJ4:AX4"/>
    <mergeCell ref="AJ5:AX5"/>
    <mergeCell ref="X5:AI5"/>
    <mergeCell ref="AV7:AX7"/>
    <mergeCell ref="AM7:AO7"/>
    <mergeCell ref="AP7:AR7"/>
    <mergeCell ref="BE4:DP4"/>
    <mergeCell ref="BE5:BS5"/>
    <mergeCell ref="CI5:CW5"/>
    <mergeCell ref="AD12:AF12"/>
    <mergeCell ref="AG12:AI12"/>
    <mergeCell ref="AJ12:AL12"/>
    <mergeCell ref="AM12:AO12"/>
    <mergeCell ref="DG5:DI8"/>
    <mergeCell ref="DG10:DI10"/>
    <mergeCell ref="DG11:DI11"/>
    <mergeCell ref="E56:W56"/>
    <mergeCell ref="A53:D53"/>
    <mergeCell ref="E53:W53"/>
    <mergeCell ref="A54:D54"/>
    <mergeCell ref="E54:W54"/>
    <mergeCell ref="A55:D55"/>
    <mergeCell ref="E55:W55"/>
    <mergeCell ref="A56:D56"/>
    <mergeCell ref="A45:D45"/>
    <mergeCell ref="E45:W45"/>
    <mergeCell ref="DJ11:DP11"/>
    <mergeCell ref="DJ5:DP5"/>
    <mergeCell ref="DJ6:DP6"/>
    <mergeCell ref="DJ7:DP7"/>
    <mergeCell ref="DJ8:DP8"/>
    <mergeCell ref="DJ10:DP10"/>
    <mergeCell ref="CX10:CZ10"/>
    <mergeCell ref="X12:Z12"/>
    <mergeCell ref="A42:D42"/>
    <mergeCell ref="E42:W42"/>
    <mergeCell ref="A43:D43"/>
    <mergeCell ref="E43:W43"/>
    <mergeCell ref="A40:D40"/>
    <mergeCell ref="E40:W40"/>
    <mergeCell ref="A41:D41"/>
    <mergeCell ref="E41:W41"/>
    <mergeCell ref="A35:D35"/>
    <mergeCell ref="E35:W35"/>
    <mergeCell ref="A38:D38"/>
    <mergeCell ref="E38:W38"/>
    <mergeCell ref="A37:D37"/>
    <mergeCell ref="E37:W37"/>
    <mergeCell ref="A36:D36"/>
    <mergeCell ref="E36:W36"/>
    <mergeCell ref="A33:D33"/>
    <mergeCell ref="E33:W33"/>
    <mergeCell ref="A34:D34"/>
    <mergeCell ref="E34:W34"/>
    <mergeCell ref="A29:D30"/>
    <mergeCell ref="E29:W29"/>
    <mergeCell ref="E30:W30"/>
    <mergeCell ref="A31:D31"/>
    <mergeCell ref="E31:W31"/>
    <mergeCell ref="A28:D28"/>
    <mergeCell ref="E28:W28"/>
    <mergeCell ref="DD5:DF8"/>
    <mergeCell ref="DD10:DF10"/>
    <mergeCell ref="DD11:DF11"/>
    <mergeCell ref="BE9:CH9"/>
    <mergeCell ref="CX11:CZ11"/>
    <mergeCell ref="AA12:AC12"/>
    <mergeCell ref="CI9:DP9"/>
    <mergeCell ref="CL10:CN10"/>
    <mergeCell ref="A26:D26"/>
    <mergeCell ref="E26:W26"/>
    <mergeCell ref="A27:D27"/>
    <mergeCell ref="E27:W27"/>
    <mergeCell ref="A24:D24"/>
    <mergeCell ref="E24:W24"/>
    <mergeCell ref="A25:D25"/>
    <mergeCell ref="E25:W25"/>
    <mergeCell ref="A21:D21"/>
    <mergeCell ref="E21:W21"/>
    <mergeCell ref="A23:D23"/>
    <mergeCell ref="E23:W23"/>
    <mergeCell ref="A19:D19"/>
    <mergeCell ref="E19:W19"/>
    <mergeCell ref="A20:D20"/>
    <mergeCell ref="E20:W20"/>
    <mergeCell ref="A22:D22"/>
    <mergeCell ref="E22:W22"/>
    <mergeCell ref="A17:D17"/>
    <mergeCell ref="E17:W17"/>
    <mergeCell ref="BN14:BP15"/>
    <mergeCell ref="A18:D18"/>
    <mergeCell ref="E18:W18"/>
    <mergeCell ref="A16:D16"/>
    <mergeCell ref="E16:W16"/>
    <mergeCell ref="AP14:AR14"/>
    <mergeCell ref="AV14:AX14"/>
    <mergeCell ref="A14:D15"/>
    <mergeCell ref="CX5:CZ8"/>
    <mergeCell ref="DA5:DC8"/>
    <mergeCell ref="DA10:DC10"/>
    <mergeCell ref="DA11:DC11"/>
    <mergeCell ref="AY11:BD11"/>
    <mergeCell ref="BE11:BG11"/>
    <mergeCell ref="AY8:BD8"/>
    <mergeCell ref="AY9:BD9"/>
    <mergeCell ref="CC5:CE5"/>
    <mergeCell ref="CC6:CE6"/>
    <mergeCell ref="A11:D11"/>
    <mergeCell ref="E11:W11"/>
    <mergeCell ref="A12:D13"/>
    <mergeCell ref="E12:W12"/>
    <mergeCell ref="E13:W13"/>
    <mergeCell ref="E14:W14"/>
    <mergeCell ref="E15:W15"/>
    <mergeCell ref="BW14:BY15"/>
    <mergeCell ref="BZ14:CB15"/>
    <mergeCell ref="X14:Z14"/>
    <mergeCell ref="AA14:AC14"/>
    <mergeCell ref="AD14:AF14"/>
    <mergeCell ref="AG14:AI14"/>
    <mergeCell ref="X15:Z15"/>
    <mergeCell ref="AA15:AC15"/>
    <mergeCell ref="AJ14:AL14"/>
    <mergeCell ref="A4:D9"/>
    <mergeCell ref="E4:W9"/>
    <mergeCell ref="A10:D10"/>
    <mergeCell ref="E10:W10"/>
    <mergeCell ref="BH14:BJ15"/>
    <mergeCell ref="AY16:BD16"/>
    <mergeCell ref="BE16:BG16"/>
    <mergeCell ref="AD15:AF15"/>
    <mergeCell ref="AG15:AI15"/>
    <mergeCell ref="AJ16:AL16"/>
    <mergeCell ref="AM14:AO14"/>
    <mergeCell ref="AY14:BD15"/>
    <mergeCell ref="BE14:BG15"/>
    <mergeCell ref="AJ15:AL15"/>
    <mergeCell ref="AM15:AO15"/>
    <mergeCell ref="AP15:AR15"/>
    <mergeCell ref="AV15:AX15"/>
    <mergeCell ref="AA16:AC16"/>
    <mergeCell ref="AD16:AF16"/>
    <mergeCell ref="AG16:AI16"/>
    <mergeCell ref="AV16:AX16"/>
    <mergeCell ref="AP16:AR16"/>
    <mergeCell ref="BH16:BJ16"/>
    <mergeCell ref="AM16:AO16"/>
    <mergeCell ref="CU16:CW16"/>
    <mergeCell ref="CX16:CZ16"/>
    <mergeCell ref="BK16:BM16"/>
    <mergeCell ref="BN16:BP16"/>
    <mergeCell ref="BQ16:BS16"/>
    <mergeCell ref="BT16:BV16"/>
    <mergeCell ref="CC41:CE41"/>
    <mergeCell ref="CC43:CE43"/>
    <mergeCell ref="CC54:CE54"/>
    <mergeCell ref="DJ16:DP16"/>
    <mergeCell ref="CF16:CH16"/>
    <mergeCell ref="CI16:CK16"/>
    <mergeCell ref="DA16:DC16"/>
    <mergeCell ref="DD16:DF16"/>
    <mergeCell ref="CO16:CQ16"/>
    <mergeCell ref="CR16:CT16"/>
    <mergeCell ref="AY17:BD17"/>
    <mergeCell ref="CC25:CE25"/>
    <mergeCell ref="CC27:CE27"/>
    <mergeCell ref="CC31:CE31"/>
    <mergeCell ref="BE17:BG17"/>
    <mergeCell ref="BH17:BJ17"/>
    <mergeCell ref="BK17:BM17"/>
    <mergeCell ref="BN17:BP17"/>
    <mergeCell ref="BQ17:BS17"/>
    <mergeCell ref="BT17:BV17"/>
    <mergeCell ref="AJ17:AL17"/>
    <mergeCell ref="AM17:AO17"/>
    <mergeCell ref="AP17:AR17"/>
    <mergeCell ref="AV17:AX17"/>
    <mergeCell ref="X17:Z17"/>
    <mergeCell ref="AA17:AC17"/>
    <mergeCell ref="AD17:AF17"/>
    <mergeCell ref="AG17:AI17"/>
    <mergeCell ref="BW17:BY17"/>
    <mergeCell ref="DD17:DF17"/>
    <mergeCell ref="CC17:CE17"/>
    <mergeCell ref="BZ17:CB17"/>
    <mergeCell ref="DJ17:DP17"/>
    <mergeCell ref="DG17:DI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AY18:BD18"/>
    <mergeCell ref="DD36:DF36"/>
    <mergeCell ref="CF18:CH18"/>
    <mergeCell ref="CC18:CE18"/>
    <mergeCell ref="CI18:CK18"/>
    <mergeCell ref="CL18:CN18"/>
    <mergeCell ref="DG36:DI36"/>
    <mergeCell ref="DJ36:DP36"/>
    <mergeCell ref="CC34:CE34"/>
    <mergeCell ref="BE18:BG18"/>
    <mergeCell ref="BH18:BJ18"/>
    <mergeCell ref="BK18:BM18"/>
    <mergeCell ref="BN18:BP18"/>
    <mergeCell ref="BQ18:BS18"/>
    <mergeCell ref="BT18:BV18"/>
    <mergeCell ref="BW18:BY18"/>
    <mergeCell ref="AJ18:AL18"/>
    <mergeCell ref="AM18:AO18"/>
    <mergeCell ref="AP18:AR18"/>
    <mergeCell ref="AV18:AX18"/>
    <mergeCell ref="X18:Z18"/>
    <mergeCell ref="AA18:AC18"/>
    <mergeCell ref="AD18:AF18"/>
    <mergeCell ref="AG18:AI18"/>
    <mergeCell ref="AS18:AU18"/>
    <mergeCell ref="CO18:CQ18"/>
    <mergeCell ref="CR18:CT18"/>
    <mergeCell ref="CU18:CW18"/>
    <mergeCell ref="CX18:CZ18"/>
    <mergeCell ref="DJ18:DP18"/>
    <mergeCell ref="DA18:DC18"/>
    <mergeCell ref="DD18:DF18"/>
    <mergeCell ref="DG18:DI18"/>
    <mergeCell ref="X19:Z19"/>
    <mergeCell ref="AA19:AC19"/>
    <mergeCell ref="AD19:AF19"/>
    <mergeCell ref="AG19:AI19"/>
    <mergeCell ref="AJ19:AL19"/>
    <mergeCell ref="AM19:AO19"/>
    <mergeCell ref="AP19:AR19"/>
    <mergeCell ref="AV19:AX19"/>
    <mergeCell ref="AY19:BD19"/>
    <mergeCell ref="BE19:BG19"/>
    <mergeCell ref="BH19:BJ19"/>
    <mergeCell ref="BK19:BM19"/>
    <mergeCell ref="AS19:AU19"/>
    <mergeCell ref="BN19:BP19"/>
    <mergeCell ref="BQ19:BS19"/>
    <mergeCell ref="BT19:BV19"/>
    <mergeCell ref="BW19:BY19"/>
    <mergeCell ref="DD19:DF19"/>
    <mergeCell ref="DG19:DI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J19:DP19"/>
    <mergeCell ref="X20:Z20"/>
    <mergeCell ref="AA20:AC20"/>
    <mergeCell ref="AD20:AF20"/>
    <mergeCell ref="AG20:AI20"/>
    <mergeCell ref="AJ20:AL20"/>
    <mergeCell ref="AM20:AO20"/>
    <mergeCell ref="AP20:AR20"/>
    <mergeCell ref="AV20:AX20"/>
    <mergeCell ref="AY20:BD20"/>
    <mergeCell ref="BE20:BG20"/>
    <mergeCell ref="BH20:BJ20"/>
    <mergeCell ref="AS20:AU20"/>
    <mergeCell ref="BK20:BM20"/>
    <mergeCell ref="BN20:BP20"/>
    <mergeCell ref="BQ20:BS20"/>
    <mergeCell ref="BT20:BV20"/>
    <mergeCell ref="BW20:BY20"/>
    <mergeCell ref="CF20:CH20"/>
    <mergeCell ref="BZ20:CB20"/>
    <mergeCell ref="CC20:CE20"/>
    <mergeCell ref="CI20:CK20"/>
    <mergeCell ref="CL20:CN20"/>
    <mergeCell ref="CO20:CQ20"/>
    <mergeCell ref="CR20:CT20"/>
    <mergeCell ref="CU20:CW20"/>
    <mergeCell ref="CX20:CZ20"/>
    <mergeCell ref="DJ20:DP20"/>
    <mergeCell ref="DA20:DC20"/>
    <mergeCell ref="DD20:DF20"/>
    <mergeCell ref="DG20:DI20"/>
    <mergeCell ref="X21:Z21"/>
    <mergeCell ref="AA21:AC21"/>
    <mergeCell ref="AD21:AF21"/>
    <mergeCell ref="AG21:AI21"/>
    <mergeCell ref="AJ21:AL21"/>
    <mergeCell ref="AM21:AO21"/>
    <mergeCell ref="AP21:AR21"/>
    <mergeCell ref="AV21:AX21"/>
    <mergeCell ref="AY21:BD21"/>
    <mergeCell ref="BE21:BG21"/>
    <mergeCell ref="BH21:BJ21"/>
    <mergeCell ref="BK21:BM21"/>
    <mergeCell ref="AS21:AU21"/>
    <mergeCell ref="BN21:BP21"/>
    <mergeCell ref="BQ21:BS21"/>
    <mergeCell ref="BT21:BV21"/>
    <mergeCell ref="BW21:BY21"/>
    <mergeCell ref="DD21:DF21"/>
    <mergeCell ref="DG21:DI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J21:DP21"/>
    <mergeCell ref="CC36:CE36"/>
    <mergeCell ref="CF36:CH36"/>
    <mergeCell ref="CI36:CK36"/>
    <mergeCell ref="CL36:CN36"/>
    <mergeCell ref="CO36:CQ36"/>
    <mergeCell ref="CX36:CZ36"/>
    <mergeCell ref="DA36:DC36"/>
    <mergeCell ref="BN36:BP36"/>
    <mergeCell ref="BQ36:BS36"/>
    <mergeCell ref="BT36:BV36"/>
    <mergeCell ref="BW36:BY36"/>
    <mergeCell ref="BH36:BJ36"/>
    <mergeCell ref="BK36:BM36"/>
    <mergeCell ref="DG39:DI39"/>
    <mergeCell ref="DJ39:DP39"/>
    <mergeCell ref="CU39:CW39"/>
    <mergeCell ref="CX39:CZ39"/>
    <mergeCell ref="DA39:DC39"/>
    <mergeCell ref="DD39:DF39"/>
    <mergeCell ref="CR36:CT36"/>
    <mergeCell ref="CU36:CW36"/>
    <mergeCell ref="X36:Z36"/>
    <mergeCell ref="AA36:AC36"/>
    <mergeCell ref="AD36:AF36"/>
    <mergeCell ref="AG36:AI36"/>
    <mergeCell ref="AJ36:AL36"/>
    <mergeCell ref="AM36:AO36"/>
    <mergeCell ref="X23:Z23"/>
    <mergeCell ref="AA23:AC23"/>
    <mergeCell ref="AD23:AF23"/>
    <mergeCell ref="AG23:AI23"/>
    <mergeCell ref="AJ23:AL23"/>
    <mergeCell ref="AM23:AO23"/>
    <mergeCell ref="AP23:AR23"/>
    <mergeCell ref="AV23:AX23"/>
    <mergeCell ref="CI39:CK39"/>
    <mergeCell ref="CL39:CN39"/>
    <mergeCell ref="CO39:CQ39"/>
    <mergeCell ref="CR39:CT39"/>
    <mergeCell ref="BN39:BP39"/>
    <mergeCell ref="BQ39:BS39"/>
    <mergeCell ref="BT39:BV39"/>
    <mergeCell ref="BW39:BY39"/>
    <mergeCell ref="DD23:DF23"/>
    <mergeCell ref="DG23:DI23"/>
    <mergeCell ref="DJ23:DP23"/>
    <mergeCell ref="CC23:CE23"/>
    <mergeCell ref="DA23:DC23"/>
    <mergeCell ref="CF23:CH23"/>
    <mergeCell ref="CI23:CK23"/>
    <mergeCell ref="CL23:CN23"/>
    <mergeCell ref="CO23:CQ23"/>
    <mergeCell ref="BK23:BM23"/>
    <mergeCell ref="AP39:AR39"/>
    <mergeCell ref="AV39:AX39"/>
    <mergeCell ref="AY39:BD39"/>
    <mergeCell ref="BE39:BG39"/>
    <mergeCell ref="BH39:BJ39"/>
    <mergeCell ref="BK39:BM39"/>
    <mergeCell ref="AP36:AR36"/>
    <mergeCell ref="AV36:AX36"/>
    <mergeCell ref="AY23:BD23"/>
    <mergeCell ref="AY24:BD24"/>
    <mergeCell ref="CR23:CT23"/>
    <mergeCell ref="CU23:CW23"/>
    <mergeCell ref="CX23:CZ23"/>
    <mergeCell ref="BN23:BP23"/>
    <mergeCell ref="BQ23:BS23"/>
    <mergeCell ref="BT23:BV23"/>
    <mergeCell ref="BW23:BY23"/>
    <mergeCell ref="BE23:BG23"/>
    <mergeCell ref="BH23:BJ23"/>
    <mergeCell ref="AJ24:AL24"/>
    <mergeCell ref="AM24:AO24"/>
    <mergeCell ref="AP24:AR24"/>
    <mergeCell ref="AV24:AX24"/>
    <mergeCell ref="X24:Z24"/>
    <mergeCell ref="AA24:AC24"/>
    <mergeCell ref="AD24:AF24"/>
    <mergeCell ref="AG24:AI24"/>
    <mergeCell ref="BE24:BG24"/>
    <mergeCell ref="BH24:BJ24"/>
    <mergeCell ref="BK24:BM24"/>
    <mergeCell ref="BN24:BP24"/>
    <mergeCell ref="BQ24:BS24"/>
    <mergeCell ref="BT24:BV24"/>
    <mergeCell ref="BW24:BY24"/>
    <mergeCell ref="CF24:CH24"/>
    <mergeCell ref="CC24:CE24"/>
    <mergeCell ref="CI24:CK24"/>
    <mergeCell ref="CL24:CN24"/>
    <mergeCell ref="CO24:CQ24"/>
    <mergeCell ref="CR24:CT24"/>
    <mergeCell ref="CU24:CW24"/>
    <mergeCell ref="CX24:CZ24"/>
    <mergeCell ref="DJ24:DP24"/>
    <mergeCell ref="DA24:DC24"/>
    <mergeCell ref="DD24:DF24"/>
    <mergeCell ref="DG24:DI24"/>
    <mergeCell ref="X25:Z25"/>
    <mergeCell ref="AA25:AC25"/>
    <mergeCell ref="AD25:AF25"/>
    <mergeCell ref="AG25:AI25"/>
    <mergeCell ref="AJ25:AL25"/>
    <mergeCell ref="AM25:AO25"/>
    <mergeCell ref="AP25:AR25"/>
    <mergeCell ref="AV25:AX25"/>
    <mergeCell ref="AY25:BD25"/>
    <mergeCell ref="BE25:BG25"/>
    <mergeCell ref="BH25:BJ25"/>
    <mergeCell ref="BK25:BM25"/>
    <mergeCell ref="BN25:BP25"/>
    <mergeCell ref="BQ25:BS25"/>
    <mergeCell ref="BT25:BV25"/>
    <mergeCell ref="BW25:BY25"/>
    <mergeCell ref="DD25:DF25"/>
    <mergeCell ref="DG25:DI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J25:DP25"/>
    <mergeCell ref="X26:Z26"/>
    <mergeCell ref="AA26:AC26"/>
    <mergeCell ref="AD26:AF26"/>
    <mergeCell ref="AG26:AI26"/>
    <mergeCell ref="AJ26:AL26"/>
    <mergeCell ref="AM26:AO26"/>
    <mergeCell ref="AP26:AR26"/>
    <mergeCell ref="AV26:AX26"/>
    <mergeCell ref="AY26:BD26"/>
    <mergeCell ref="BE26:BG26"/>
    <mergeCell ref="BH26:BJ26"/>
    <mergeCell ref="BK26:BM26"/>
    <mergeCell ref="BN26:BP26"/>
    <mergeCell ref="BQ26:BS26"/>
    <mergeCell ref="BT26:BV26"/>
    <mergeCell ref="BW26:BY26"/>
    <mergeCell ref="CF26:CH26"/>
    <mergeCell ref="CC26:CE26"/>
    <mergeCell ref="BZ26:CB26"/>
    <mergeCell ref="CI26:CK26"/>
    <mergeCell ref="CL26:CN26"/>
    <mergeCell ref="CO26:CQ26"/>
    <mergeCell ref="CR26:CT26"/>
    <mergeCell ref="CU26:CW26"/>
    <mergeCell ref="CX26:CZ26"/>
    <mergeCell ref="DJ26:DP26"/>
    <mergeCell ref="DA26:DC26"/>
    <mergeCell ref="DD26:DF26"/>
    <mergeCell ref="DG26:DI26"/>
    <mergeCell ref="X27:Z27"/>
    <mergeCell ref="AA27:AC27"/>
    <mergeCell ref="AD27:AF27"/>
    <mergeCell ref="AG27:AI27"/>
    <mergeCell ref="AJ27:AL27"/>
    <mergeCell ref="AM27:AO27"/>
    <mergeCell ref="AP27:AR27"/>
    <mergeCell ref="AV27:AX27"/>
    <mergeCell ref="AY27:BD27"/>
    <mergeCell ref="BE27:BG27"/>
    <mergeCell ref="BH27:BJ27"/>
    <mergeCell ref="BK27:BM27"/>
    <mergeCell ref="BN27:BP27"/>
    <mergeCell ref="BQ27:BS27"/>
    <mergeCell ref="BT27:BV27"/>
    <mergeCell ref="BW27:BY27"/>
    <mergeCell ref="DD27:DF27"/>
    <mergeCell ref="DG27:DI27"/>
    <mergeCell ref="CF27:CH27"/>
    <mergeCell ref="CI27:CK27"/>
    <mergeCell ref="CL27:CN27"/>
    <mergeCell ref="CO27:CQ27"/>
    <mergeCell ref="CX27:CZ27"/>
    <mergeCell ref="DA27:DC27"/>
    <mergeCell ref="DJ27:DP27"/>
    <mergeCell ref="DJ32:DP32"/>
    <mergeCell ref="DJ28:DP28"/>
    <mergeCell ref="DA28:DC28"/>
    <mergeCell ref="DD28:DF28"/>
    <mergeCell ref="DG28:DI28"/>
    <mergeCell ref="DJ31:DP31"/>
    <mergeCell ref="DD31:DF31"/>
    <mergeCell ref="A39:D39"/>
    <mergeCell ref="E39:W39"/>
    <mergeCell ref="X39:Z39"/>
    <mergeCell ref="AA39:AC39"/>
    <mergeCell ref="AD39:AF39"/>
    <mergeCell ref="AG39:AI39"/>
    <mergeCell ref="AJ39:AL39"/>
    <mergeCell ref="AM39:AO39"/>
    <mergeCell ref="CX32:CZ32"/>
    <mergeCell ref="DA32:DC32"/>
    <mergeCell ref="DD32:DF32"/>
    <mergeCell ref="DG32:DI32"/>
    <mergeCell ref="CL32:CN32"/>
    <mergeCell ref="CO32:CQ32"/>
    <mergeCell ref="CR32:CT32"/>
    <mergeCell ref="CU32:CW32"/>
    <mergeCell ref="CC32:CE32"/>
    <mergeCell ref="CF32:CH32"/>
    <mergeCell ref="CI32:CK32"/>
    <mergeCell ref="BK32:BM32"/>
    <mergeCell ref="BN32:BP32"/>
    <mergeCell ref="BQ32:BS32"/>
    <mergeCell ref="BT32:BV32"/>
    <mergeCell ref="BE32:BG32"/>
    <mergeCell ref="BZ54:CB54"/>
    <mergeCell ref="BZ56:CB56"/>
    <mergeCell ref="AY33:BD33"/>
    <mergeCell ref="BE33:BG33"/>
    <mergeCell ref="BH33:BJ33"/>
    <mergeCell ref="BK33:BM33"/>
    <mergeCell ref="BW32:BY32"/>
    <mergeCell ref="AY36:BD36"/>
    <mergeCell ref="BE36:BG36"/>
    <mergeCell ref="CC10:CE10"/>
    <mergeCell ref="CC11:CE11"/>
    <mergeCell ref="CC19:CE19"/>
    <mergeCell ref="CC21:CE21"/>
    <mergeCell ref="AY28:BD28"/>
    <mergeCell ref="BZ43:CB43"/>
    <mergeCell ref="BE28:BG28"/>
    <mergeCell ref="BH28:BJ28"/>
    <mergeCell ref="BK28:BM28"/>
    <mergeCell ref="BN28:BP28"/>
    <mergeCell ref="BH32:BJ32"/>
    <mergeCell ref="AJ28:AL28"/>
    <mergeCell ref="AM28:AO28"/>
    <mergeCell ref="AP28:AR28"/>
    <mergeCell ref="AV28:AX28"/>
    <mergeCell ref="AP31:AR31"/>
    <mergeCell ref="AV31:AX31"/>
    <mergeCell ref="AM32:AO32"/>
    <mergeCell ref="AP32:AR32"/>
    <mergeCell ref="AV32:AX32"/>
    <mergeCell ref="X28:Z28"/>
    <mergeCell ref="AA28:AC28"/>
    <mergeCell ref="AD28:AF28"/>
    <mergeCell ref="AG28:AI28"/>
    <mergeCell ref="CF28:CH28"/>
    <mergeCell ref="CC28:CE28"/>
    <mergeCell ref="BQ28:BS28"/>
    <mergeCell ref="BT28:BV28"/>
    <mergeCell ref="BW28:BY28"/>
    <mergeCell ref="CI28:CK28"/>
    <mergeCell ref="CL28:CN28"/>
    <mergeCell ref="CO28:CQ28"/>
    <mergeCell ref="CR28:CT28"/>
    <mergeCell ref="CU28:CW28"/>
    <mergeCell ref="CX28:CZ28"/>
    <mergeCell ref="AD29:AF30"/>
    <mergeCell ref="AG29:AI30"/>
    <mergeCell ref="CU29:CW30"/>
    <mergeCell ref="AJ29:AL30"/>
    <mergeCell ref="AM29:AO30"/>
    <mergeCell ref="AP29:AR30"/>
    <mergeCell ref="AV29:AX30"/>
    <mergeCell ref="CC29:CE30"/>
    <mergeCell ref="CI29:CK30"/>
    <mergeCell ref="CL29:CN30"/>
    <mergeCell ref="X31:Z31"/>
    <mergeCell ref="AA31:AC31"/>
    <mergeCell ref="AD31:AF31"/>
    <mergeCell ref="AG31:AI31"/>
    <mergeCell ref="AJ31:AL31"/>
    <mergeCell ref="AM31:AO31"/>
    <mergeCell ref="AY31:BD31"/>
    <mergeCell ref="BE31:BG31"/>
    <mergeCell ref="BH31:BJ31"/>
    <mergeCell ref="BK31:BM31"/>
    <mergeCell ref="CX31:CZ31"/>
    <mergeCell ref="DA31:DC31"/>
    <mergeCell ref="BN31:BP31"/>
    <mergeCell ref="BQ31:BS31"/>
    <mergeCell ref="BT31:BV31"/>
    <mergeCell ref="BW31:BY31"/>
    <mergeCell ref="DG31:DI31"/>
    <mergeCell ref="CF31:CH31"/>
    <mergeCell ref="CI31:CK31"/>
    <mergeCell ref="CL31:CN31"/>
    <mergeCell ref="CO31:CQ31"/>
    <mergeCell ref="CR31:CT31"/>
    <mergeCell ref="CU31:CW31"/>
    <mergeCell ref="AJ33:AL33"/>
    <mergeCell ref="AM33:AO33"/>
    <mergeCell ref="AP33:AR33"/>
    <mergeCell ref="AV33:AX33"/>
    <mergeCell ref="X33:Z33"/>
    <mergeCell ref="AA33:AC33"/>
    <mergeCell ref="AD33:AF33"/>
    <mergeCell ref="AG33:AI33"/>
    <mergeCell ref="BN33:BP33"/>
    <mergeCell ref="BQ33:BS33"/>
    <mergeCell ref="BT33:BV33"/>
    <mergeCell ref="BW33:BY33"/>
    <mergeCell ref="CF33:CH33"/>
    <mergeCell ref="CC33:CE33"/>
    <mergeCell ref="BZ33:CB33"/>
    <mergeCell ref="CI33:CK33"/>
    <mergeCell ref="CL33:CN33"/>
    <mergeCell ref="CO33:CQ33"/>
    <mergeCell ref="CR33:CT33"/>
    <mergeCell ref="CU33:CW33"/>
    <mergeCell ref="CX33:CZ33"/>
    <mergeCell ref="DJ33:DP33"/>
    <mergeCell ref="DA33:DC33"/>
    <mergeCell ref="DD33:DF33"/>
    <mergeCell ref="DG33:DI33"/>
    <mergeCell ref="X34:Z34"/>
    <mergeCell ref="AA34:AC34"/>
    <mergeCell ref="AD34:AF34"/>
    <mergeCell ref="AG34:AI34"/>
    <mergeCell ref="AJ34:AL34"/>
    <mergeCell ref="AM34:AO34"/>
    <mergeCell ref="AP34:AR34"/>
    <mergeCell ref="AV34:AX34"/>
    <mergeCell ref="AY34:BD34"/>
    <mergeCell ref="BE34:BG34"/>
    <mergeCell ref="BH34:BJ34"/>
    <mergeCell ref="BK34:BM34"/>
    <mergeCell ref="BN34:BP34"/>
    <mergeCell ref="BQ34:BS34"/>
    <mergeCell ref="BT34:BV34"/>
    <mergeCell ref="BW34:BY34"/>
    <mergeCell ref="DD34:DF34"/>
    <mergeCell ref="DG34:DI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J34:DP34"/>
    <mergeCell ref="X35:Z35"/>
    <mergeCell ref="AA35:AC35"/>
    <mergeCell ref="AD35:AF35"/>
    <mergeCell ref="AG35:AI35"/>
    <mergeCell ref="AJ35:AL35"/>
    <mergeCell ref="AM35:AO35"/>
    <mergeCell ref="AP35:AR35"/>
    <mergeCell ref="AV35:AX35"/>
    <mergeCell ref="AY35:BD35"/>
    <mergeCell ref="BE35:BG35"/>
    <mergeCell ref="BH35:BJ35"/>
    <mergeCell ref="BK35:BM35"/>
    <mergeCell ref="BN35:BP35"/>
    <mergeCell ref="CR35:CT35"/>
    <mergeCell ref="BQ35:BS35"/>
    <mergeCell ref="BT35:BV35"/>
    <mergeCell ref="BW35:BY35"/>
    <mergeCell ref="CF35:CH35"/>
    <mergeCell ref="CC35:CE35"/>
    <mergeCell ref="BZ35:CB35"/>
    <mergeCell ref="AY38:BD38"/>
    <mergeCell ref="CU35:CW35"/>
    <mergeCell ref="CX35:CZ35"/>
    <mergeCell ref="DJ35:DP35"/>
    <mergeCell ref="DA35:DC35"/>
    <mergeCell ref="DD35:DF35"/>
    <mergeCell ref="DG35:DI35"/>
    <mergeCell ref="CI35:CK35"/>
    <mergeCell ref="CL35:CN35"/>
    <mergeCell ref="CO35:CQ35"/>
    <mergeCell ref="AJ38:AL38"/>
    <mergeCell ref="AM38:AO38"/>
    <mergeCell ref="AP38:AR38"/>
    <mergeCell ref="AV38:AX38"/>
    <mergeCell ref="X38:Z38"/>
    <mergeCell ref="AA38:AC38"/>
    <mergeCell ref="AD38:AF38"/>
    <mergeCell ref="AG38:AI38"/>
    <mergeCell ref="BE38:BG38"/>
    <mergeCell ref="BH38:BJ38"/>
    <mergeCell ref="BK38:BM38"/>
    <mergeCell ref="BN38:BP38"/>
    <mergeCell ref="BQ38:BS38"/>
    <mergeCell ref="BT38:BV38"/>
    <mergeCell ref="BW38:BY38"/>
    <mergeCell ref="CF38:CH38"/>
    <mergeCell ref="CC38:CE38"/>
    <mergeCell ref="BZ38:CB38"/>
    <mergeCell ref="CI38:CK38"/>
    <mergeCell ref="CL38:CN38"/>
    <mergeCell ref="CO38:CQ38"/>
    <mergeCell ref="CR38:CT38"/>
    <mergeCell ref="CU38:CW38"/>
    <mergeCell ref="CX38:CZ38"/>
    <mergeCell ref="DJ38:DP38"/>
    <mergeCell ref="DA38:DC38"/>
    <mergeCell ref="DD38:DF38"/>
    <mergeCell ref="DG38:DI38"/>
    <mergeCell ref="X37:Z37"/>
    <mergeCell ref="AA37:AC37"/>
    <mergeCell ref="AD37:AF37"/>
    <mergeCell ref="AG37:AI37"/>
    <mergeCell ref="AJ37:AL37"/>
    <mergeCell ref="AM37:AO37"/>
    <mergeCell ref="AP37:AR37"/>
    <mergeCell ref="AV37:AX37"/>
    <mergeCell ref="AY37:BD37"/>
    <mergeCell ref="BE37:BG37"/>
    <mergeCell ref="BH37:BJ37"/>
    <mergeCell ref="BK37:BM37"/>
    <mergeCell ref="CX37:CZ37"/>
    <mergeCell ref="DA37:DC37"/>
    <mergeCell ref="BN37:BP37"/>
    <mergeCell ref="BQ37:BS37"/>
    <mergeCell ref="BT37:BV37"/>
    <mergeCell ref="BW37:BY37"/>
    <mergeCell ref="CC37:CE37"/>
    <mergeCell ref="BZ37:CB37"/>
    <mergeCell ref="AY40:BD40"/>
    <mergeCell ref="DJ37:DP37"/>
    <mergeCell ref="DD37:DF37"/>
    <mergeCell ref="DG37:DI37"/>
    <mergeCell ref="CF37:CH37"/>
    <mergeCell ref="CI37:CK37"/>
    <mergeCell ref="CL37:CN37"/>
    <mergeCell ref="CO37:CQ37"/>
    <mergeCell ref="CR37:CT37"/>
    <mergeCell ref="CU37:CW37"/>
    <mergeCell ref="AJ40:AL40"/>
    <mergeCell ref="AM40:AO40"/>
    <mergeCell ref="AP40:AR40"/>
    <mergeCell ref="AV40:AX40"/>
    <mergeCell ref="X40:Z40"/>
    <mergeCell ref="AA40:AC40"/>
    <mergeCell ref="AD40:AF40"/>
    <mergeCell ref="AG40:AI40"/>
    <mergeCell ref="BE40:BG40"/>
    <mergeCell ref="BH40:BJ40"/>
    <mergeCell ref="BK40:BM40"/>
    <mergeCell ref="BN40:BP40"/>
    <mergeCell ref="BQ40:BS40"/>
    <mergeCell ref="BT40:BV40"/>
    <mergeCell ref="BW40:BY40"/>
    <mergeCell ref="CF40:CH40"/>
    <mergeCell ref="CC40:CE40"/>
    <mergeCell ref="CI40:CK40"/>
    <mergeCell ref="CL40:CN40"/>
    <mergeCell ref="CO40:CQ40"/>
    <mergeCell ref="BZ40:CB40"/>
    <mergeCell ref="CR40:CT40"/>
    <mergeCell ref="CU40:CW40"/>
    <mergeCell ref="CX40:CZ40"/>
    <mergeCell ref="DJ40:DP40"/>
    <mergeCell ref="DA40:DC40"/>
    <mergeCell ref="DD40:DF40"/>
    <mergeCell ref="DG40:DI40"/>
    <mergeCell ref="X41:Z41"/>
    <mergeCell ref="AA41:AC41"/>
    <mergeCell ref="AD41:AF41"/>
    <mergeCell ref="AG41:AI41"/>
    <mergeCell ref="AJ41:AL41"/>
    <mergeCell ref="AM41:AO41"/>
    <mergeCell ref="AP41:AR41"/>
    <mergeCell ref="AV41:AX41"/>
    <mergeCell ref="AY41:BD41"/>
    <mergeCell ref="BE41:BG41"/>
    <mergeCell ref="BH41:BJ41"/>
    <mergeCell ref="BK41:BM41"/>
    <mergeCell ref="AS41:AU41"/>
    <mergeCell ref="BN41:BP41"/>
    <mergeCell ref="BQ41:BS41"/>
    <mergeCell ref="BT41:BV41"/>
    <mergeCell ref="BW41:BY41"/>
    <mergeCell ref="DD41:DF41"/>
    <mergeCell ref="DG41:DI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J41:DP41"/>
    <mergeCell ref="X42:Z42"/>
    <mergeCell ref="AA42:AC42"/>
    <mergeCell ref="AD42:AF42"/>
    <mergeCell ref="AG42:AI42"/>
    <mergeCell ref="AJ42:AL42"/>
    <mergeCell ref="AM42:AO42"/>
    <mergeCell ref="AP42:AR42"/>
    <mergeCell ref="AV42:AX42"/>
    <mergeCell ref="AY42:BD42"/>
    <mergeCell ref="BE42:BG42"/>
    <mergeCell ref="BH42:BJ42"/>
    <mergeCell ref="AS42:AU42"/>
    <mergeCell ref="BK42:BM42"/>
    <mergeCell ref="BN42:BP42"/>
    <mergeCell ref="CL42:CN42"/>
    <mergeCell ref="CO42:CQ42"/>
    <mergeCell ref="CR42:CT42"/>
    <mergeCell ref="BQ42:BS42"/>
    <mergeCell ref="BT42:BV42"/>
    <mergeCell ref="BW42:BY42"/>
    <mergeCell ref="CF42:CH42"/>
    <mergeCell ref="CC42:CE42"/>
    <mergeCell ref="X43:Z43"/>
    <mergeCell ref="AA43:AC43"/>
    <mergeCell ref="AD43:AF43"/>
    <mergeCell ref="AG43:AI43"/>
    <mergeCell ref="AJ43:AL43"/>
    <mergeCell ref="AM43:AO43"/>
    <mergeCell ref="AP43:AR43"/>
    <mergeCell ref="AV43:AX43"/>
    <mergeCell ref="AY43:BD43"/>
    <mergeCell ref="BE43:BG43"/>
    <mergeCell ref="BH43:BJ43"/>
    <mergeCell ref="BK43:BM43"/>
    <mergeCell ref="AS43:AU43"/>
    <mergeCell ref="BN43:BP43"/>
    <mergeCell ref="BQ43:BS43"/>
    <mergeCell ref="BT43:BV43"/>
    <mergeCell ref="BW43:BY43"/>
    <mergeCell ref="AY45:BD45"/>
    <mergeCell ref="DD43:DF43"/>
    <mergeCell ref="BE45:BG45"/>
    <mergeCell ref="BH45:BJ45"/>
    <mergeCell ref="BK45:BM45"/>
    <mergeCell ref="BN45:BP45"/>
    <mergeCell ref="CI43:CK43"/>
    <mergeCell ref="CL43:CN43"/>
    <mergeCell ref="CO43:CQ43"/>
    <mergeCell ref="CR43:CT43"/>
    <mergeCell ref="CU43:CW43"/>
    <mergeCell ref="CX43:CZ43"/>
    <mergeCell ref="AJ45:AL45"/>
    <mergeCell ref="AM45:AO45"/>
    <mergeCell ref="AP45:AR45"/>
    <mergeCell ref="AV45:AX45"/>
    <mergeCell ref="X45:Z45"/>
    <mergeCell ref="AA45:AC45"/>
    <mergeCell ref="AD45:AF45"/>
    <mergeCell ref="AG45:AI45"/>
    <mergeCell ref="AS45:AU45"/>
    <mergeCell ref="BQ45:BS45"/>
    <mergeCell ref="BT45:BV45"/>
    <mergeCell ref="BW45:BY45"/>
    <mergeCell ref="CF45:CH45"/>
    <mergeCell ref="BZ45:CB45"/>
    <mergeCell ref="CC45:CE45"/>
    <mergeCell ref="CX45:CZ45"/>
    <mergeCell ref="DJ45:DP45"/>
    <mergeCell ref="DA45:DC45"/>
    <mergeCell ref="DD45:DF45"/>
    <mergeCell ref="DG45:DI45"/>
    <mergeCell ref="BZ39:CB39"/>
    <mergeCell ref="CC39:CE39"/>
    <mergeCell ref="CF39:CH39"/>
    <mergeCell ref="CU45:CW45"/>
    <mergeCell ref="CI45:CK45"/>
    <mergeCell ref="CL45:CN45"/>
    <mergeCell ref="CO45:CQ45"/>
    <mergeCell ref="CR45:CT45"/>
    <mergeCell ref="CU42:CW42"/>
    <mergeCell ref="CI42:CK42"/>
    <mergeCell ref="DJ43:DP43"/>
    <mergeCell ref="DD44:DF44"/>
    <mergeCell ref="DG44:DI44"/>
    <mergeCell ref="DJ44:DP44"/>
    <mergeCell ref="CR44:CT44"/>
    <mergeCell ref="BZ41:CB41"/>
    <mergeCell ref="BZ42:CB42"/>
    <mergeCell ref="DA43:DC43"/>
    <mergeCell ref="CX42:CZ42"/>
    <mergeCell ref="DJ42:DP42"/>
    <mergeCell ref="DA42:DC42"/>
    <mergeCell ref="DD42:DF42"/>
    <mergeCell ref="DG42:DI42"/>
    <mergeCell ref="DG43:DI43"/>
    <mergeCell ref="CF43:CH43"/>
    <mergeCell ref="BZ34:CB34"/>
    <mergeCell ref="BZ36:CB36"/>
    <mergeCell ref="BZ23:CB23"/>
    <mergeCell ref="BZ25:CB25"/>
    <mergeCell ref="BZ32:CB32"/>
    <mergeCell ref="BZ28:CB28"/>
    <mergeCell ref="BZ31:CB31"/>
    <mergeCell ref="BZ29:CB30"/>
    <mergeCell ref="BZ21:CB21"/>
    <mergeCell ref="A32:D32"/>
    <mergeCell ref="E32:W32"/>
    <mergeCell ref="X32:Z32"/>
    <mergeCell ref="AA32:AC32"/>
    <mergeCell ref="AD32:AF32"/>
    <mergeCell ref="AG32:AI32"/>
    <mergeCell ref="AJ32:AL32"/>
    <mergeCell ref="BZ27:CB27"/>
    <mergeCell ref="BZ24:CB24"/>
    <mergeCell ref="AY53:BD53"/>
    <mergeCell ref="BZ5:CB5"/>
    <mergeCell ref="BZ6:CB6"/>
    <mergeCell ref="BZ7:CB7"/>
    <mergeCell ref="BZ8:CB8"/>
    <mergeCell ref="BZ10:CB10"/>
    <mergeCell ref="BZ11:CB11"/>
    <mergeCell ref="AY32:BD32"/>
    <mergeCell ref="BZ18:CB18"/>
    <mergeCell ref="BZ19:CB19"/>
    <mergeCell ref="AJ53:AL53"/>
    <mergeCell ref="AM53:AO53"/>
    <mergeCell ref="AP53:AR53"/>
    <mergeCell ref="AV53:AX53"/>
    <mergeCell ref="X53:Z53"/>
    <mergeCell ref="AA53:AC53"/>
    <mergeCell ref="AD53:AF53"/>
    <mergeCell ref="AG53:AI53"/>
    <mergeCell ref="BE53:BG53"/>
    <mergeCell ref="BH53:BJ53"/>
    <mergeCell ref="BK53:BM53"/>
    <mergeCell ref="BN53:BP53"/>
    <mergeCell ref="BQ53:BS53"/>
    <mergeCell ref="BT53:BV53"/>
    <mergeCell ref="BW53:BY53"/>
    <mergeCell ref="CF53:CH53"/>
    <mergeCell ref="BZ53:CB53"/>
    <mergeCell ref="CC53:CE53"/>
    <mergeCell ref="CI53:CK53"/>
    <mergeCell ref="CL53:CN53"/>
    <mergeCell ref="CO53:CQ53"/>
    <mergeCell ref="CR53:CT53"/>
    <mergeCell ref="CU53:CW53"/>
    <mergeCell ref="CX53:CZ53"/>
    <mergeCell ref="DJ53:DP53"/>
    <mergeCell ref="DA53:DC53"/>
    <mergeCell ref="DD53:DF53"/>
    <mergeCell ref="DG53:DI53"/>
    <mergeCell ref="X54:Z54"/>
    <mergeCell ref="AA54:AC54"/>
    <mergeCell ref="AD54:AF54"/>
    <mergeCell ref="AG54:AI54"/>
    <mergeCell ref="AJ54:AL54"/>
    <mergeCell ref="AM54:AO54"/>
    <mergeCell ref="AP54:AR54"/>
    <mergeCell ref="AV54:AX54"/>
    <mergeCell ref="AY54:BD54"/>
    <mergeCell ref="BE54:BG54"/>
    <mergeCell ref="BH54:BJ54"/>
    <mergeCell ref="BK54:BM54"/>
    <mergeCell ref="BN54:BP54"/>
    <mergeCell ref="BQ54:BS54"/>
    <mergeCell ref="BT54:BV54"/>
    <mergeCell ref="BW54:BY54"/>
    <mergeCell ref="DD54:DF54"/>
    <mergeCell ref="DG54:DI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J54:DP54"/>
    <mergeCell ref="X55:Z55"/>
    <mergeCell ref="AA55:AC55"/>
    <mergeCell ref="AD55:AF55"/>
    <mergeCell ref="AG55:AI55"/>
    <mergeCell ref="AJ55:AL55"/>
    <mergeCell ref="AM55:AO55"/>
    <mergeCell ref="AP55:AR55"/>
    <mergeCell ref="AV55:AX55"/>
    <mergeCell ref="AY55:BD55"/>
    <mergeCell ref="BE55:BG55"/>
    <mergeCell ref="BH55:BJ55"/>
    <mergeCell ref="AS55:AU55"/>
    <mergeCell ref="BK55:BM55"/>
    <mergeCell ref="BN55:BP55"/>
    <mergeCell ref="BQ55:BS55"/>
    <mergeCell ref="BT55:BV55"/>
    <mergeCell ref="BW55:BY55"/>
    <mergeCell ref="CF55:CH55"/>
    <mergeCell ref="BZ55:CB55"/>
    <mergeCell ref="CC55:CE55"/>
    <mergeCell ref="CI55:CK55"/>
    <mergeCell ref="CL55:CN55"/>
    <mergeCell ref="CO55:CQ55"/>
    <mergeCell ref="CR55:CT55"/>
    <mergeCell ref="CU55:CW55"/>
    <mergeCell ref="CX55:CZ55"/>
    <mergeCell ref="DJ55:DP55"/>
    <mergeCell ref="DA55:DC55"/>
    <mergeCell ref="DD55:DF55"/>
    <mergeCell ref="DG55:DI55"/>
    <mergeCell ref="X56:Z56"/>
    <mergeCell ref="AA56:AC56"/>
    <mergeCell ref="AD56:AF56"/>
    <mergeCell ref="AG56:AI56"/>
    <mergeCell ref="AJ56:AL56"/>
    <mergeCell ref="AM56:AO56"/>
    <mergeCell ref="AP56:AR56"/>
    <mergeCell ref="AV56:AX56"/>
    <mergeCell ref="AY56:BD56"/>
    <mergeCell ref="BE56:BG56"/>
    <mergeCell ref="BH56:BJ56"/>
    <mergeCell ref="BK56:BM56"/>
    <mergeCell ref="AS56:AU56"/>
    <mergeCell ref="DA56:DC56"/>
    <mergeCell ref="BN56:BP56"/>
    <mergeCell ref="BQ56:BS56"/>
    <mergeCell ref="BT56:BV56"/>
    <mergeCell ref="BW56:BY56"/>
    <mergeCell ref="CC56:CE56"/>
    <mergeCell ref="DJ56:DP56"/>
    <mergeCell ref="DD56:DF56"/>
    <mergeCell ref="DG56:DI56"/>
    <mergeCell ref="CF56:CH56"/>
    <mergeCell ref="CI56:CK56"/>
    <mergeCell ref="CL56:CN56"/>
    <mergeCell ref="CO56:CQ56"/>
    <mergeCell ref="CR56:CT56"/>
    <mergeCell ref="CU56:CW56"/>
    <mergeCell ref="CX56:CZ56"/>
    <mergeCell ref="DJ29:DP30"/>
    <mergeCell ref="CF29:CH30"/>
    <mergeCell ref="BE29:BG30"/>
    <mergeCell ref="AY29:BD30"/>
    <mergeCell ref="BH29:BJ30"/>
    <mergeCell ref="BK29:BM30"/>
    <mergeCell ref="BN29:BP30"/>
    <mergeCell ref="BQ29:BS30"/>
    <mergeCell ref="BT29:BV30"/>
    <mergeCell ref="BW29:BY30"/>
    <mergeCell ref="CL12:CN13"/>
    <mergeCell ref="CO12:CQ13"/>
    <mergeCell ref="CX29:CZ30"/>
    <mergeCell ref="DA29:DC30"/>
    <mergeCell ref="DD29:DF30"/>
    <mergeCell ref="DG29:DI30"/>
    <mergeCell ref="CO29:CQ30"/>
    <mergeCell ref="CR29:CT30"/>
    <mergeCell ref="CR27:CT27"/>
    <mergeCell ref="CU27:CW27"/>
    <mergeCell ref="CR12:CT13"/>
    <mergeCell ref="CI12:CK13"/>
    <mergeCell ref="BE12:BG13"/>
    <mergeCell ref="BH12:BJ13"/>
    <mergeCell ref="BK12:BM13"/>
    <mergeCell ref="BN12:BP13"/>
    <mergeCell ref="BQ12:BS13"/>
    <mergeCell ref="BT12:BV13"/>
    <mergeCell ref="BW12:BY13"/>
    <mergeCell ref="BZ12:CB13"/>
    <mergeCell ref="DA12:DC13"/>
    <mergeCell ref="DD12:DF13"/>
    <mergeCell ref="DG12:DI13"/>
    <mergeCell ref="DJ12:DP13"/>
    <mergeCell ref="CX12:CZ13"/>
    <mergeCell ref="DG16:DI16"/>
    <mergeCell ref="CU12:CW13"/>
    <mergeCell ref="AY12:BD13"/>
    <mergeCell ref="CC12:CE13"/>
    <mergeCell ref="CF12:CH13"/>
    <mergeCell ref="BW16:BY16"/>
    <mergeCell ref="CL16:CN16"/>
    <mergeCell ref="CC16:CE16"/>
    <mergeCell ref="BZ16:CB16"/>
    <mergeCell ref="BK14:BM15"/>
    <mergeCell ref="CI14:CK15"/>
    <mergeCell ref="CL14:CN15"/>
    <mergeCell ref="CO14:CQ15"/>
    <mergeCell ref="BT14:BV15"/>
    <mergeCell ref="CR14:CT15"/>
    <mergeCell ref="DG14:DI15"/>
    <mergeCell ref="DJ14:DP15"/>
    <mergeCell ref="CU14:CW15"/>
    <mergeCell ref="CX14:CZ15"/>
    <mergeCell ref="DA14:DC15"/>
    <mergeCell ref="DD14:DF15"/>
    <mergeCell ref="A44:D44"/>
    <mergeCell ref="E44:W44"/>
    <mergeCell ref="X44:Z44"/>
    <mergeCell ref="AA44:AC44"/>
    <mergeCell ref="AD44:AF44"/>
    <mergeCell ref="AG44:AI44"/>
    <mergeCell ref="AJ44:AL44"/>
    <mergeCell ref="AM44:AO44"/>
    <mergeCell ref="AP44:AR44"/>
    <mergeCell ref="AV44:AX44"/>
    <mergeCell ref="AY44:BD44"/>
    <mergeCell ref="BE44:BG44"/>
    <mergeCell ref="AS44:AU44"/>
    <mergeCell ref="BH44:BJ44"/>
    <mergeCell ref="BK44:BM44"/>
    <mergeCell ref="BN44:BP44"/>
    <mergeCell ref="BQ44:BS44"/>
    <mergeCell ref="BT44:BV44"/>
    <mergeCell ref="BW44:BY44"/>
    <mergeCell ref="CU44:CW44"/>
    <mergeCell ref="CX44:CZ44"/>
    <mergeCell ref="DA44:DC44"/>
    <mergeCell ref="BZ44:CB44"/>
    <mergeCell ref="CC44:CE44"/>
    <mergeCell ref="CF44:CH44"/>
    <mergeCell ref="CI44:CK44"/>
    <mergeCell ref="CL44:CN44"/>
    <mergeCell ref="CO44:CQ44"/>
    <mergeCell ref="A48:D48"/>
    <mergeCell ref="E48:W48"/>
    <mergeCell ref="X48:Z48"/>
    <mergeCell ref="AA48:AC48"/>
    <mergeCell ref="AD48:AF48"/>
    <mergeCell ref="AG48:AI48"/>
    <mergeCell ref="AJ48:AL48"/>
    <mergeCell ref="AM48:AO48"/>
    <mergeCell ref="AP48:AR48"/>
    <mergeCell ref="AV48:AX48"/>
    <mergeCell ref="AY48:BD48"/>
    <mergeCell ref="BE48:BG48"/>
    <mergeCell ref="AS48:AU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P48"/>
    <mergeCell ref="A49:D49"/>
    <mergeCell ref="E49:W49"/>
    <mergeCell ref="X49:Z49"/>
    <mergeCell ref="AA49:AC49"/>
    <mergeCell ref="AD49:AF49"/>
    <mergeCell ref="AG49:AI49"/>
    <mergeCell ref="AJ49:AL49"/>
    <mergeCell ref="AM49:AO49"/>
    <mergeCell ref="AP49:AR49"/>
    <mergeCell ref="AV49:AX49"/>
    <mergeCell ref="AY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DA49:DC49"/>
    <mergeCell ref="DD49:DF49"/>
    <mergeCell ref="DG49:DI49"/>
    <mergeCell ref="DJ49:DP49"/>
    <mergeCell ref="CI49:CK49"/>
    <mergeCell ref="CL49:CN49"/>
    <mergeCell ref="CO49:CQ49"/>
    <mergeCell ref="CR49:CT49"/>
    <mergeCell ref="CU49:CW49"/>
    <mergeCell ref="CX49:CZ49"/>
    <mergeCell ref="A51:D51"/>
    <mergeCell ref="E51:W51"/>
    <mergeCell ref="X51:Z51"/>
    <mergeCell ref="AA51:AC51"/>
    <mergeCell ref="AD51:AF51"/>
    <mergeCell ref="AG51:AI51"/>
    <mergeCell ref="AJ51:AL51"/>
    <mergeCell ref="AM51:AO51"/>
    <mergeCell ref="AP51:AR51"/>
    <mergeCell ref="AV51:AX51"/>
    <mergeCell ref="AY51:BD51"/>
    <mergeCell ref="BE51:BG51"/>
    <mergeCell ref="AS51:AU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P51"/>
    <mergeCell ref="A52:D52"/>
    <mergeCell ref="E52:W52"/>
    <mergeCell ref="X52:Z52"/>
    <mergeCell ref="AA52:AC52"/>
    <mergeCell ref="AD52:AF52"/>
    <mergeCell ref="AG52:AI52"/>
    <mergeCell ref="AJ52:AL52"/>
    <mergeCell ref="AM52:AO52"/>
    <mergeCell ref="AP52:AR52"/>
    <mergeCell ref="AV52:AX52"/>
    <mergeCell ref="AY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P52"/>
    <mergeCell ref="A57:D57"/>
    <mergeCell ref="E57:W57"/>
    <mergeCell ref="X57:Z57"/>
    <mergeCell ref="AA57:AC57"/>
    <mergeCell ref="AD57:AF57"/>
    <mergeCell ref="AG57:AI57"/>
    <mergeCell ref="AJ57:AL57"/>
    <mergeCell ref="AM57:AO57"/>
    <mergeCell ref="AP57:AR57"/>
    <mergeCell ref="AV57:AX57"/>
    <mergeCell ref="AY57:BD57"/>
    <mergeCell ref="BE57:BG57"/>
    <mergeCell ref="AS57:AU57"/>
    <mergeCell ref="BH57:BJ57"/>
    <mergeCell ref="BK57:BM57"/>
    <mergeCell ref="BN57:BP57"/>
    <mergeCell ref="BQ57:BS57"/>
    <mergeCell ref="BT57:BV57"/>
    <mergeCell ref="BW57:BY57"/>
    <mergeCell ref="BZ57:CB57"/>
    <mergeCell ref="CC57:CE57"/>
    <mergeCell ref="CF57:CH57"/>
    <mergeCell ref="CI57:CK57"/>
    <mergeCell ref="CL57:CN57"/>
    <mergeCell ref="CO57:CQ57"/>
    <mergeCell ref="DJ57:DP57"/>
    <mergeCell ref="CR57:CT57"/>
    <mergeCell ref="CU57:CW57"/>
    <mergeCell ref="CX57:CZ57"/>
    <mergeCell ref="DA57:DC57"/>
    <mergeCell ref="DD57:DF57"/>
    <mergeCell ref="DG57:DI57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Кирюнина Анна Вадимовна</cp:lastModifiedBy>
  <cp:lastPrinted>2016-03-02T05:24:40Z</cp:lastPrinted>
  <dcterms:created xsi:type="dcterms:W3CDTF">2004-06-16T07:44:42Z</dcterms:created>
  <dcterms:modified xsi:type="dcterms:W3CDTF">2017-06-15T12:44:52Z</dcterms:modified>
  <cp:category/>
  <cp:version/>
  <cp:contentType/>
  <cp:contentStatus/>
</cp:coreProperties>
</file>